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26\IZVJEŠTAJI\MFIN - IZVJEŠTAJ O OBJAVI TROŠENJA PRORAČUNA\1.2026\"/>
    </mc:Choice>
  </mc:AlternateContent>
  <bookViews>
    <workbookView xWindow="0" yWindow="0" windowWidth="28800" windowHeight="11580"/>
  </bookViews>
  <sheets>
    <sheet name="List1" sheetId="1" r:id="rId1"/>
  </sheets>
  <definedNames>
    <definedName name="_xlnm._FilterDatabase" localSheetId="0" hidden="1">List1!$A$8:$F$32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B44" i="1"/>
  <c r="B41" i="1"/>
  <c r="E23" i="1" l="1"/>
  <c r="E21" i="1"/>
  <c r="E19" i="1"/>
  <c r="E17" i="1"/>
  <c r="E16" i="1"/>
  <c r="E12" i="1"/>
  <c r="B46" i="1" l="1"/>
  <c r="E32" i="1" l="1"/>
</calcChain>
</file>

<file path=xl/sharedStrings.xml><?xml version="1.0" encoding="utf-8"?>
<sst xmlns="http://schemas.openxmlformats.org/spreadsheetml/2006/main" count="106" uniqueCount="67">
  <si>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</si>
  <si>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</si>
  <si>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</si>
  <si>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</si>
  <si>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</si>
  <si>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</si>
  <si>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</si>
  <si>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</si>
  <si>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</si>
  <si>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</si>
  <si>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</si>
  <si>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</si>
  <si>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</si>
  <si>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</si>
  <si>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</si>
  <si>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</si>
  <si>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</si>
  <si>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</si>
  <si>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</si>
  <si>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</si>
  <si>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</si>
  <si>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</si>
  <si>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</si>
  <si>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>3237 - Intelektualne i osobne usluge (ugovori o konzilijarnim uslugama, bruto iznos s doprinosima na bruto)</t>
  </si>
  <si>
    <t>DRŽAVNI PRORAČUN REPUBLIKE HRVATSKE</t>
  </si>
  <si>
    <t xml:space="preserve">KATEGORIJA 2 </t>
  </si>
  <si>
    <t>3295-Pristojbe i naknade</t>
  </si>
  <si>
    <t>PRIVREDNA BANKA ZAGREB</t>
  </si>
  <si>
    <t>MINISTARSTVO FINANCIJA POREZNA UPRAVA</t>
  </si>
  <si>
    <t>18683136487</t>
  </si>
  <si>
    <t>Avenija Dubrovnik32</t>
  </si>
  <si>
    <t>Konzum plus d.o.o.</t>
  </si>
  <si>
    <t>3231  Usluge telefona, pošte i prijevoza</t>
  </si>
  <si>
    <t>3293 Reprezentacija</t>
  </si>
  <si>
    <t>3431  Bankarske usluge i usluge platnog prometa</t>
  </si>
  <si>
    <t>4212 Poslovni objekti (PRIJENOS POREZNE OBVEZE)</t>
  </si>
  <si>
    <t>62226620908</t>
  </si>
  <si>
    <t>Cvijete Zuzorić 21</t>
  </si>
  <si>
    <t>3251 Rashodi po osnovi utroška lijekova i potrošnog medicinskog materijala  (PRIJENOS POREZNE OBVEZE)</t>
  </si>
  <si>
    <t>3238 Računalne usluge (PRIJENOS POREZNE OBVEZE)</t>
  </si>
  <si>
    <t>3221 Uredski materijal i ostali materijalni rashodi</t>
  </si>
  <si>
    <t>Ležaj Trade d.o.o.</t>
  </si>
  <si>
    <t>64008199572</t>
  </si>
  <si>
    <t>Strojarska 4</t>
  </si>
  <si>
    <t>Automoto bim j.d.o.o.</t>
  </si>
  <si>
    <t>Bolt - Manoka j.d.o.o.</t>
  </si>
  <si>
    <t>Eko prijevoz d.o.o.</t>
  </si>
  <si>
    <t>03750497372</t>
  </si>
  <si>
    <t>Vodovodna 20a</t>
  </si>
  <si>
    <t>Hello Taxi, vl. Žarko Bojčić</t>
  </si>
  <si>
    <t>LaLu Limo service d.o.o.</t>
  </si>
  <si>
    <t>33009728963</t>
  </si>
  <si>
    <t>Leda Tena j.d.o.o.</t>
  </si>
  <si>
    <t>Shuttle prijevoz d.o.o.</t>
  </si>
  <si>
    <t>Tracer j.d.o.o.</t>
  </si>
  <si>
    <t>Urban ride 011 j.d.o.o. Za usluge</t>
  </si>
  <si>
    <t>Urban ride 019 j.d.o.o. Za usluge</t>
  </si>
  <si>
    <t>Urban ride 022 j.d.o.o.</t>
  </si>
  <si>
    <t>Urban ride 027 j.d.o.o.</t>
  </si>
  <si>
    <t>Urban ride 050 j.d.o.o.</t>
  </si>
  <si>
    <t>Ulica Marijana Čavića 1A</t>
  </si>
  <si>
    <t>MHP Alimentum Trade d.o.o.</t>
  </si>
  <si>
    <t>45213687623</t>
  </si>
  <si>
    <t>Remetinec 42/2</t>
  </si>
  <si>
    <t>INFORMACIJA O TROŠENJU SREDSTAVA ZA SIJEČANJ 2026. GODINE</t>
  </si>
  <si>
    <t>3211-Službena putovanja</t>
  </si>
  <si>
    <t>3236-Zdravstvene i veterinarske usluge  (PRIJENOS POREZNE OBVEZE)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</si>
</sst>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2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right" vertical="center"/>
    </xf>
    <xf numFmtId="4" fontId="0" fillId="0" borderId="0" xfId="0" applyNumberFormat="1" applyFont="1" applyFill="1" applyAlignment="1">
      <alignment vertical="center"/>
    </xf>
    <xf numFmtId="4" fontId="0" fillId="0" borderId="3" xfId="0" applyNumberFormat="1" applyFont="1" applyFill="1" applyBorder="1" applyAlignment="1">
      <alignment horizontal="right" vertical="center"/>
    </xf>
    <xf numFmtId="49" fontId="0" fillId="0" borderId="3" xfId="0" applyNumberFormat="1" applyFill="1" applyBorder="1" applyAlignment="1">
      <alignment horizontal="left" vertical="center"/>
    </xf>
    <xf numFmtId="2" fontId="0" fillId="0" borderId="3" xfId="0" applyNumberFormat="1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7"/>
  <sheetViews>
    <sheetView tabSelected="1" topLeftCell="A22" zoomScale="130" zoomScaleNormal="130" workbookViewId="0">
      <selection activeCell="C40" sqref="C40"/>
    </sheetView>
  </sheetViews>
  <sheetFormatPr defaultColWidth="9.140625" defaultRowHeight="15" x14ac:dyDescent="0.25"/>
  <cols>
    <col min="1" max="1" width="52.140625" style="3" bestFit="1" customWidth="1"/>
    <col min="2" max="2" width="15.28515625" style="3" customWidth="1"/>
    <col min="3" max="3" width="21.5703125" style="3" customWidth="1"/>
    <col min="4" max="4" width="12.5703125" style="3" customWidth="1"/>
    <col min="5" max="5" width="15" style="5" bestFit="1" customWidth="1"/>
    <col min="6" max="6" width="7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31" t="s">
        <v>64</v>
      </c>
      <c r="B5" s="31"/>
      <c r="C5" s="31"/>
      <c r="D5" s="31"/>
      <c r="E5" s="31"/>
      <c r="F5" s="31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30" t="s">
        <v>3</v>
      </c>
      <c r="B7" s="30"/>
      <c r="C7" s="2"/>
      <c r="D7" s="2"/>
      <c r="E7" s="4"/>
      <c r="F7" s="2"/>
    </row>
    <row r="8" spans="1:49" s="11" customFormat="1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8</v>
      </c>
      <c r="F8" s="6" t="s">
        <v>9</v>
      </c>
      <c r="G8" s="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9" s="11" customFormat="1" x14ac:dyDescent="0.25">
      <c r="A9" s="22" t="s">
        <v>41</v>
      </c>
      <c r="B9" s="27" t="s">
        <v>42</v>
      </c>
      <c r="C9" s="20" t="s">
        <v>43</v>
      </c>
      <c r="D9" s="20" t="s">
        <v>10</v>
      </c>
      <c r="E9" s="28">
        <v>133.18</v>
      </c>
      <c r="F9" s="15" t="s">
        <v>40</v>
      </c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9" s="11" customFormat="1" x14ac:dyDescent="0.25">
      <c r="A10" s="22" t="s">
        <v>44</v>
      </c>
      <c r="B10" s="20"/>
      <c r="C10" s="22"/>
      <c r="D10" s="20"/>
      <c r="E10" s="28">
        <v>15.81</v>
      </c>
      <c r="F10" s="15" t="s">
        <v>32</v>
      </c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9" s="11" customFormat="1" x14ac:dyDescent="0.25">
      <c r="A11" s="20" t="s">
        <v>45</v>
      </c>
      <c r="B11" s="20"/>
      <c r="C11" s="22"/>
      <c r="D11" s="20"/>
      <c r="E11" s="28">
        <v>13.9</v>
      </c>
      <c r="F11" s="15" t="s">
        <v>32</v>
      </c>
      <c r="G11" s="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9" ht="18.75" customHeight="1" x14ac:dyDescent="0.25">
      <c r="A12" s="22" t="s">
        <v>46</v>
      </c>
      <c r="B12" s="27" t="s">
        <v>47</v>
      </c>
      <c r="C12" s="22" t="s">
        <v>48</v>
      </c>
      <c r="D12" s="20" t="s">
        <v>10</v>
      </c>
      <c r="E12" s="21">
        <f>13.86+14.88+14.52</f>
        <v>43.260000000000005</v>
      </c>
      <c r="F12" s="15" t="s">
        <v>32</v>
      </c>
    </row>
    <row r="13" spans="1:49" s="11" customFormat="1" ht="15" customHeight="1" x14ac:dyDescent="0.25">
      <c r="A13" s="22" t="s">
        <v>49</v>
      </c>
      <c r="B13" s="20"/>
      <c r="C13" s="22"/>
      <c r="D13" s="20"/>
      <c r="E13" s="28">
        <v>5.8</v>
      </c>
      <c r="F13" s="15" t="s">
        <v>32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s="11" customFormat="1" ht="15" customHeight="1" x14ac:dyDescent="0.25">
      <c r="A14" s="22" t="s">
        <v>50</v>
      </c>
      <c r="B14" s="27" t="s">
        <v>51</v>
      </c>
      <c r="C14" s="22" t="s">
        <v>37</v>
      </c>
      <c r="D14" s="20" t="s">
        <v>10</v>
      </c>
      <c r="E14" s="28">
        <v>14.25</v>
      </c>
      <c r="F14" s="15" t="s">
        <v>32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s="11" customFormat="1" ht="15" customHeight="1" x14ac:dyDescent="0.25">
      <c r="A15" s="22" t="s">
        <v>52</v>
      </c>
      <c r="B15" s="27"/>
      <c r="C15" s="22"/>
      <c r="D15" s="20"/>
      <c r="E15" s="28">
        <v>14.55</v>
      </c>
      <c r="F15" s="15" t="s">
        <v>32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s="11" customFormat="1" ht="15" customHeight="1" x14ac:dyDescent="0.25">
      <c r="A16" s="29" t="s">
        <v>53</v>
      </c>
      <c r="B16" s="29">
        <v>70781585005</v>
      </c>
      <c r="C16" s="22" t="s">
        <v>48</v>
      </c>
      <c r="D16" s="20" t="s">
        <v>10</v>
      </c>
      <c r="E16" s="28">
        <f>7.89+7.65</f>
        <v>15.54</v>
      </c>
      <c r="F16" s="15" t="s">
        <v>32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1:49" s="11" customFormat="1" ht="15" customHeight="1" x14ac:dyDescent="0.25">
      <c r="A17" s="22" t="s">
        <v>54</v>
      </c>
      <c r="B17" s="27"/>
      <c r="C17" s="22"/>
      <c r="D17" s="20"/>
      <c r="E17" s="28">
        <f>13.5+14.34</f>
        <v>27.84</v>
      </c>
      <c r="F17" s="15" t="s">
        <v>32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49" s="11" customFormat="1" ht="15" customHeight="1" x14ac:dyDescent="0.25">
      <c r="A18" s="22" t="s">
        <v>55</v>
      </c>
      <c r="B18" s="27"/>
      <c r="C18" s="22"/>
      <c r="D18" s="20"/>
      <c r="E18" s="28">
        <v>13.83</v>
      </c>
      <c r="F18" s="15" t="s">
        <v>32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s="11" customFormat="1" ht="15" customHeight="1" x14ac:dyDescent="0.25">
      <c r="A19" s="20" t="s">
        <v>56</v>
      </c>
      <c r="B19" s="27"/>
      <c r="C19" s="22"/>
      <c r="D19" s="20"/>
      <c r="E19" s="28">
        <f>15.33+14.28+13.95+14.82</f>
        <v>58.38</v>
      </c>
      <c r="F19" s="15" t="s">
        <v>32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49" s="11" customFormat="1" ht="15" customHeight="1" x14ac:dyDescent="0.25">
      <c r="A20" s="22" t="s">
        <v>57</v>
      </c>
      <c r="B20" s="27"/>
      <c r="C20" s="22"/>
      <c r="D20" s="20"/>
      <c r="E20" s="28">
        <v>17.010000000000002</v>
      </c>
      <c r="F20" s="15" t="s">
        <v>32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</row>
    <row r="21" spans="1:49" s="11" customFormat="1" ht="15" customHeight="1" x14ac:dyDescent="0.25">
      <c r="A21" s="22" t="s">
        <v>58</v>
      </c>
      <c r="B21" s="27"/>
      <c r="C21" s="22"/>
      <c r="D21" s="20"/>
      <c r="E21" s="28">
        <f>14.67+15.06+15.06+15.03+14.73</f>
        <v>74.55</v>
      </c>
      <c r="F21" s="15" t="s">
        <v>32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</row>
    <row r="22" spans="1:49" s="11" customFormat="1" ht="15" customHeight="1" x14ac:dyDescent="0.25">
      <c r="A22" s="22" t="s">
        <v>59</v>
      </c>
      <c r="B22" s="27"/>
      <c r="C22" s="22"/>
      <c r="D22" s="20"/>
      <c r="E22" s="28">
        <v>14.07</v>
      </c>
      <c r="F22" s="15" t="s">
        <v>32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s="11" customFormat="1" ht="15" customHeight="1" x14ac:dyDescent="0.25">
      <c r="A23" s="22" t="s">
        <v>31</v>
      </c>
      <c r="B23" s="27" t="s">
        <v>36</v>
      </c>
      <c r="C23" s="22" t="s">
        <v>60</v>
      </c>
      <c r="D23" s="20" t="s">
        <v>10</v>
      </c>
      <c r="E23" s="21">
        <f>11.48+15.84+5.29</f>
        <v>32.61</v>
      </c>
      <c r="F23" s="23" t="s">
        <v>33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49" s="11" customFormat="1" ht="15" customHeight="1" x14ac:dyDescent="0.25">
      <c r="A24" s="20" t="s">
        <v>61</v>
      </c>
      <c r="B24" s="27" t="s">
        <v>62</v>
      </c>
      <c r="C24" s="20" t="s">
        <v>63</v>
      </c>
      <c r="D24" s="20" t="s">
        <v>10</v>
      </c>
      <c r="E24" s="28">
        <v>75</v>
      </c>
      <c r="F24" s="23" t="s">
        <v>33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49" x14ac:dyDescent="0.25">
      <c r="A25" s="22" t="s">
        <v>27</v>
      </c>
      <c r="B25" s="22" t="s">
        <v>11</v>
      </c>
      <c r="C25" s="22" t="s">
        <v>12</v>
      </c>
      <c r="D25" s="20" t="s">
        <v>10</v>
      </c>
      <c r="E25" s="21">
        <v>288.05</v>
      </c>
      <c r="F25" s="23" t="s">
        <v>34</v>
      </c>
    </row>
    <row r="26" spans="1:49" x14ac:dyDescent="0.25">
      <c r="A26" s="22" t="s">
        <v>28</v>
      </c>
      <c r="B26" s="22" t="s">
        <v>29</v>
      </c>
      <c r="C26" s="22" t="s">
        <v>30</v>
      </c>
      <c r="D26" s="22" t="s">
        <v>10</v>
      </c>
      <c r="E26" s="21">
        <v>347.5</v>
      </c>
      <c r="F26" s="23" t="s">
        <v>65</v>
      </c>
    </row>
    <row r="27" spans="1:49" x14ac:dyDescent="0.25">
      <c r="A27" s="22" t="s">
        <v>28</v>
      </c>
      <c r="B27" s="22" t="s">
        <v>29</v>
      </c>
      <c r="C27" s="22" t="s">
        <v>30</v>
      </c>
      <c r="D27" s="22" t="s">
        <v>10</v>
      </c>
      <c r="E27" s="24">
        <v>885.75</v>
      </c>
      <c r="F27" s="23" t="s">
        <v>39</v>
      </c>
    </row>
    <row r="28" spans="1:49" ht="30" x14ac:dyDescent="0.25">
      <c r="A28" s="22" t="s">
        <v>28</v>
      </c>
      <c r="B28" s="22" t="s">
        <v>29</v>
      </c>
      <c r="C28" s="22" t="s">
        <v>30</v>
      </c>
      <c r="D28" s="22" t="s">
        <v>10</v>
      </c>
      <c r="E28" s="24">
        <v>89424</v>
      </c>
      <c r="F28" s="23" t="s">
        <v>38</v>
      </c>
    </row>
    <row r="29" spans="1:49" x14ac:dyDescent="0.25">
      <c r="A29" s="22" t="s">
        <v>28</v>
      </c>
      <c r="B29" s="22" t="s">
        <v>29</v>
      </c>
      <c r="C29" s="22" t="s">
        <v>30</v>
      </c>
      <c r="D29" s="22" t="s">
        <v>10</v>
      </c>
      <c r="E29" s="24">
        <v>60</v>
      </c>
      <c r="F29" s="23" t="s">
        <v>66</v>
      </c>
    </row>
    <row r="30" spans="1:49" x14ac:dyDescent="0.25">
      <c r="A30" s="22" t="s">
        <v>28</v>
      </c>
      <c r="B30" s="22" t="s">
        <v>29</v>
      </c>
      <c r="C30" s="22" t="s">
        <v>30</v>
      </c>
      <c r="D30" s="22" t="s">
        <v>10</v>
      </c>
      <c r="E30" s="24">
        <f>1411305.39+120006.31</f>
        <v>1531311.7</v>
      </c>
      <c r="F30" s="22" t="s">
        <v>35</v>
      </c>
    </row>
    <row r="31" spans="1:49" x14ac:dyDescent="0.25">
      <c r="A31" s="12" t="s">
        <v>24</v>
      </c>
      <c r="B31" s="12"/>
      <c r="C31" s="12"/>
      <c r="D31" s="12"/>
      <c r="E31" s="13">
        <v>194</v>
      </c>
      <c r="F31" s="12" t="s">
        <v>26</v>
      </c>
    </row>
    <row r="32" spans="1:49" x14ac:dyDescent="0.25">
      <c r="A32" s="11"/>
      <c r="B32" s="11"/>
      <c r="C32" s="11"/>
      <c r="D32" s="11"/>
      <c r="E32" s="19">
        <f>SUM(E9:E31)</f>
        <v>1623080.58</v>
      </c>
      <c r="F32" s="18" t="s">
        <v>22</v>
      </c>
      <c r="AT32" s="3"/>
      <c r="AU32" s="3"/>
      <c r="AV32" s="3"/>
      <c r="AW32" s="3"/>
    </row>
    <row r="33" spans="1:49" x14ac:dyDescent="0.25">
      <c r="A33" s="11"/>
      <c r="B33" s="11"/>
      <c r="C33" s="11"/>
      <c r="D33" s="11"/>
      <c r="E33" s="10"/>
      <c r="F33" s="8"/>
      <c r="AT33" s="3"/>
      <c r="AU33" s="3"/>
      <c r="AV33" s="3"/>
      <c r="AW33" s="3"/>
    </row>
    <row r="34" spans="1:49" x14ac:dyDescent="0.25">
      <c r="A34" s="14" t="s">
        <v>25</v>
      </c>
      <c r="B34" s="11"/>
      <c r="C34" s="11"/>
      <c r="D34" s="11"/>
      <c r="E34" s="25"/>
      <c r="F34" s="8"/>
      <c r="AT34" s="3"/>
      <c r="AU34" s="3"/>
      <c r="AV34" s="3"/>
      <c r="AW34" s="3"/>
    </row>
    <row r="35" spans="1:49" x14ac:dyDescent="0.25">
      <c r="A35" s="11"/>
      <c r="B35" s="11"/>
      <c r="C35" s="11"/>
      <c r="D35" s="8"/>
      <c r="E35" s="8"/>
      <c r="F35" s="8"/>
      <c r="AT35" s="3"/>
      <c r="AU35" s="3"/>
      <c r="AV35" s="3"/>
      <c r="AW35" s="3"/>
    </row>
    <row r="36" spans="1:49" x14ac:dyDescent="0.25">
      <c r="A36" s="16" t="s">
        <v>13</v>
      </c>
      <c r="B36" s="6" t="s">
        <v>8</v>
      </c>
      <c r="D36" s="8"/>
      <c r="E36" s="8"/>
      <c r="F36" s="8"/>
      <c r="AT36" s="3"/>
      <c r="AU36" s="3"/>
      <c r="AV36" s="3"/>
      <c r="AW36" s="3"/>
    </row>
    <row r="37" spans="1:49" x14ac:dyDescent="0.25">
      <c r="A37" s="15" t="s">
        <v>14</v>
      </c>
      <c r="B37" s="32">
        <v>1943447.53</v>
      </c>
      <c r="D37" s="8"/>
      <c r="E37" s="8"/>
      <c r="F37" s="8"/>
      <c r="AT37" s="3"/>
      <c r="AU37" s="3"/>
      <c r="AV37" s="3"/>
      <c r="AW37" s="3"/>
    </row>
    <row r="38" spans="1:49" x14ac:dyDescent="0.25">
      <c r="A38" s="15" t="s">
        <v>15</v>
      </c>
      <c r="B38" s="32">
        <v>190114.81</v>
      </c>
      <c r="D38" s="8"/>
      <c r="E38" s="8"/>
      <c r="F38" s="8"/>
      <c r="AT38" s="3"/>
      <c r="AU38" s="3"/>
      <c r="AV38" s="3"/>
      <c r="AW38" s="3"/>
    </row>
    <row r="39" spans="1:49" x14ac:dyDescent="0.25">
      <c r="A39" s="15" t="s">
        <v>16</v>
      </c>
      <c r="B39" s="32">
        <v>14507.27</v>
      </c>
      <c r="D39" s="8"/>
      <c r="E39" s="8"/>
      <c r="F39" s="8"/>
      <c r="AT39" s="3"/>
      <c r="AU39" s="3"/>
      <c r="AV39" s="3"/>
      <c r="AW39" s="3"/>
    </row>
    <row r="40" spans="1:49" x14ac:dyDescent="0.25">
      <c r="A40" s="15" t="s">
        <v>17</v>
      </c>
      <c r="B40" s="32">
        <v>303184.45</v>
      </c>
      <c r="D40" s="8"/>
      <c r="E40" s="8"/>
      <c r="F40" s="8"/>
      <c r="AT40" s="3"/>
      <c r="AU40" s="3"/>
      <c r="AV40" s="3"/>
      <c r="AW40" s="3"/>
    </row>
    <row r="41" spans="1:49" ht="30" x14ac:dyDescent="0.25">
      <c r="A41" s="15" t="s">
        <v>18</v>
      </c>
      <c r="B41" s="32">
        <f>56905+4013.47</f>
        <v>60918.47</v>
      </c>
      <c r="D41" s="8"/>
      <c r="E41" s="8"/>
      <c r="F41" s="8"/>
      <c r="AT41" s="3"/>
      <c r="AU41" s="3"/>
      <c r="AV41" s="3"/>
      <c r="AW41" s="3"/>
    </row>
    <row r="42" spans="1:49" x14ac:dyDescent="0.25">
      <c r="A42" s="15" t="s">
        <v>19</v>
      </c>
      <c r="B42" s="26">
        <v>4570.08</v>
      </c>
      <c r="D42" s="8"/>
      <c r="E42" s="8"/>
      <c r="F42" s="8"/>
      <c r="AT42" s="3"/>
      <c r="AU42" s="3"/>
      <c r="AV42" s="3"/>
      <c r="AW42" s="3"/>
    </row>
    <row r="43" spans="1:49" x14ac:dyDescent="0.25">
      <c r="A43" s="15" t="s">
        <v>20</v>
      </c>
      <c r="B43" s="32">
        <v>54.84</v>
      </c>
      <c r="D43" s="8"/>
      <c r="E43" s="8"/>
      <c r="F43" s="8"/>
      <c r="AT43" s="3"/>
      <c r="AU43" s="3"/>
      <c r="AV43" s="3"/>
      <c r="AW43" s="3"/>
    </row>
    <row r="44" spans="1:49" ht="45" x14ac:dyDescent="0.25">
      <c r="A44" s="15" t="s">
        <v>23</v>
      </c>
      <c r="B44" s="32">
        <f>1194.45+1562.5</f>
        <v>2756.95</v>
      </c>
      <c r="D44" s="8"/>
      <c r="E44" s="8"/>
      <c r="F44" s="8"/>
      <c r="AT44" s="3"/>
      <c r="AU44" s="3"/>
      <c r="AV44" s="3"/>
      <c r="AW44" s="3"/>
    </row>
    <row r="45" spans="1:49" x14ac:dyDescent="0.25">
      <c r="A45" s="15" t="s">
        <v>21</v>
      </c>
      <c r="B45" s="26">
        <v>473.5</v>
      </c>
      <c r="D45" s="8"/>
      <c r="E45" s="8"/>
    </row>
    <row r="46" spans="1:49" x14ac:dyDescent="0.25">
      <c r="A46" s="16" t="s">
        <v>22</v>
      </c>
      <c r="B46" s="17">
        <f>SUM(B37:B45)</f>
        <v>2520027.9000000004</v>
      </c>
      <c r="D46" s="8"/>
      <c r="E46" s="8"/>
    </row>
    <row r="47" spans="1:49" x14ac:dyDescent="0.25">
      <c r="D47" s="8"/>
      <c r="E47" s="8"/>
    </row>
  </sheetData>
  <autoFilter ref="A8:F32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Antonija Palikuća</cp:lastModifiedBy>
  <cp:lastPrinted>2024-08-14T13:30:17Z</cp:lastPrinted>
  <dcterms:created xsi:type="dcterms:W3CDTF">2024-05-17T10:26:20Z</dcterms:created>
  <dcterms:modified xsi:type="dcterms:W3CDTF">2026-02-23T08:02:54Z</dcterms:modified>
</cp:coreProperties>
</file>