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5\4. Plan nabave 2025\2. Izmjena PN\"/>
    </mc:Choice>
  </mc:AlternateContent>
  <bookViews>
    <workbookView xWindow="0" yWindow="0" windowWidth="28800" windowHeight="11580"/>
  </bookViews>
  <sheets>
    <sheet name="2. Izmjena" sheetId="1" r:id="rId1"/>
  </sheets>
  <externalReferences>
    <externalReference r:id="rId2"/>
  </externalReferences>
  <definedNames>
    <definedName name="_xlnm._FilterDatabase" localSheetId="0" hidden="1">'2. Izmjena'!$A$2:$P$254</definedName>
    <definedName name="DANE">[1]Sheet2!$B$1:$B$2</definedName>
    <definedName name="POSTUPCI">[1]Sheet2!$A$1:$A$12</definedName>
    <definedName name="_xlnm.Print_Area" localSheetId="0">'2. Izmjena'!$A$1:$P$254</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4" i="1" l="1"/>
  <c r="F254" i="1" s="1"/>
  <c r="E251" i="1"/>
  <c r="D249" i="1"/>
  <c r="D248" i="1"/>
  <c r="E229" i="1"/>
  <c r="E228" i="1"/>
  <c r="E221" i="1"/>
  <c r="E213" i="1"/>
  <c r="E211" i="1"/>
  <c r="E205" i="1"/>
  <c r="E204" i="1"/>
  <c r="E203" i="1"/>
  <c r="E201" i="1"/>
  <c r="E200" i="1"/>
  <c r="E199" i="1"/>
  <c r="E198" i="1"/>
  <c r="F198" i="1" s="1"/>
  <c r="E194" i="1"/>
  <c r="E193" i="1"/>
  <c r="F193" i="1" s="1"/>
  <c r="E192" i="1"/>
  <c r="F192" i="1" s="1"/>
  <c r="E191" i="1"/>
  <c r="D190" i="1"/>
  <c r="E190" i="1" s="1"/>
  <c r="E188" i="1"/>
  <c r="F188" i="1" s="1"/>
  <c r="E186" i="1"/>
  <c r="F186" i="1" s="1"/>
  <c r="E185" i="1"/>
  <c r="F185" i="1" s="1"/>
  <c r="E184" i="1"/>
  <c r="E183" i="1"/>
  <c r="E182" i="1"/>
  <c r="F182" i="1" s="1"/>
  <c r="E180" i="1"/>
  <c r="E179" i="1"/>
  <c r="E178" i="1"/>
  <c r="E177" i="1"/>
  <c r="F177" i="1" s="1"/>
  <c r="E176" i="1"/>
  <c r="E175" i="1"/>
  <c r="F175" i="1" s="1"/>
  <c r="E174" i="1"/>
  <c r="F174" i="1" s="1"/>
  <c r="E168" i="1"/>
  <c r="E167" i="1"/>
  <c r="E166" i="1"/>
  <c r="F166" i="1" s="1"/>
  <c r="E165" i="1"/>
  <c r="E164" i="1"/>
  <c r="E163" i="1"/>
  <c r="E162" i="1"/>
  <c r="E160" i="1"/>
  <c r="E159" i="1"/>
  <c r="E157" i="1"/>
  <c r="E154" i="1"/>
  <c r="F154" i="1" s="1"/>
  <c r="E152" i="1"/>
  <c r="F152" i="1" s="1"/>
  <c r="E151" i="1"/>
  <c r="E150" i="1"/>
  <c r="E149" i="1"/>
  <c r="E148" i="1"/>
  <c r="E147" i="1"/>
  <c r="E146" i="1"/>
  <c r="D145" i="1"/>
  <c r="E145" i="1" s="1"/>
  <c r="D141" i="1"/>
  <c r="E141" i="1" s="1"/>
  <c r="D140" i="1"/>
  <c r="E140" i="1" s="1"/>
  <c r="E139" i="1"/>
  <c r="F139" i="1" s="1"/>
  <c r="E137" i="1"/>
  <c r="F137" i="1" s="1"/>
  <c r="E132" i="1"/>
  <c r="F132" i="1" s="1"/>
  <c r="E131" i="1"/>
  <c r="F131" i="1" s="1"/>
  <c r="E130" i="1"/>
  <c r="F130" i="1" s="1"/>
  <c r="E129" i="1"/>
  <c r="E128" i="1"/>
  <c r="E127" i="1"/>
  <c r="E126" i="1"/>
  <c r="E124" i="1"/>
  <c r="E123" i="1"/>
  <c r="E120" i="1"/>
  <c r="E118" i="1"/>
  <c r="E116" i="1"/>
  <c r="E114" i="1"/>
  <c r="E110" i="1"/>
  <c r="E109" i="1"/>
  <c r="E107" i="1"/>
  <c r="E106" i="1"/>
  <c r="E105" i="1"/>
  <c r="E104" i="1"/>
  <c r="E103" i="1"/>
  <c r="F103" i="1" s="1"/>
  <c r="E102" i="1"/>
  <c r="F102" i="1" s="1"/>
  <c r="E101" i="1"/>
  <c r="E100" i="1"/>
  <c r="F100" i="1" s="1"/>
  <c r="E99" i="1"/>
  <c r="E98" i="1"/>
  <c r="E97" i="1"/>
  <c r="E96" i="1"/>
  <c r="E95" i="1"/>
  <c r="E94" i="1"/>
  <c r="E93" i="1"/>
  <c r="E92" i="1"/>
  <c r="E91" i="1"/>
  <c r="F91" i="1" s="1"/>
  <c r="E87" i="1"/>
  <c r="E86" i="1"/>
  <c r="E85" i="1"/>
  <c r="E84" i="1"/>
  <c r="E82" i="1"/>
  <c r="E81" i="1"/>
  <c r="E79" i="1"/>
  <c r="E78" i="1"/>
  <c r="E77" i="1"/>
  <c r="E76" i="1"/>
  <c r="E74" i="1"/>
  <c r="E72" i="1"/>
  <c r="E71" i="1"/>
  <c r="E68" i="1"/>
  <c r="F68" i="1" s="1"/>
  <c r="E67" i="1"/>
  <c r="E66" i="1"/>
  <c r="F66" i="1" s="1"/>
  <c r="E65" i="1"/>
  <c r="F65" i="1" s="1"/>
  <c r="E63" i="1"/>
  <c r="E62" i="1"/>
  <c r="E61" i="1"/>
  <c r="F61" i="1" s="1"/>
  <c r="E60" i="1"/>
  <c r="E58" i="1"/>
  <c r="F58" i="1" s="1"/>
  <c r="E57" i="1"/>
  <c r="E56" i="1"/>
  <c r="E55" i="1"/>
  <c r="E54" i="1"/>
  <c r="E53" i="1"/>
  <c r="E52" i="1"/>
  <c r="E51" i="1"/>
  <c r="E50" i="1"/>
  <c r="F50" i="1" s="1"/>
  <c r="E49" i="1"/>
  <c r="E48" i="1"/>
  <c r="E47" i="1"/>
  <c r="F47" i="1" s="1"/>
  <c r="E46" i="1"/>
  <c r="E45" i="1"/>
  <c r="F45" i="1" s="1"/>
  <c r="E44" i="1"/>
  <c r="F44" i="1" s="1"/>
  <c r="E42" i="1"/>
  <c r="E41" i="1"/>
  <c r="E40" i="1"/>
  <c r="F40" i="1" s="1"/>
  <c r="E39" i="1"/>
  <c r="F39" i="1" s="1"/>
  <c r="E38" i="1"/>
  <c r="E37" i="1"/>
  <c r="E36" i="1"/>
  <c r="E35" i="1"/>
  <c r="E34" i="1"/>
  <c r="E33" i="1"/>
  <c r="E32" i="1"/>
  <c r="E30" i="1"/>
  <c r="E29" i="1"/>
  <c r="E28" i="1"/>
  <c r="F28" i="1" s="1"/>
  <c r="E26" i="1"/>
  <c r="E25" i="1"/>
  <c r="E23" i="1"/>
  <c r="E22" i="1"/>
  <c r="D21" i="1"/>
  <c r="E21" i="1" s="1"/>
  <c r="E20" i="1"/>
  <c r="F20" i="1" s="1"/>
  <c r="E19" i="1"/>
  <c r="E17" i="1"/>
  <c r="E16" i="1"/>
  <c r="E15" i="1"/>
  <c r="E14" i="1"/>
  <c r="F14" i="1" s="1"/>
  <c r="E13" i="1"/>
  <c r="E11" i="1"/>
  <c r="E10" i="1"/>
  <c r="F9" i="1"/>
  <c r="E9" i="1"/>
  <c r="E8" i="1"/>
  <c r="E7" i="1"/>
  <c r="E4" i="1"/>
</calcChain>
</file>

<file path=xl/comments1.xml><?xml version="1.0" encoding="utf-8"?>
<comments xmlns="http://schemas.openxmlformats.org/spreadsheetml/2006/main">
  <authors>
    <author>Josip Slobodić</author>
  </authors>
  <commentList>
    <comment ref="F92" authorId="0" shapeId="0">
      <text>
        <r>
          <rPr>
            <b/>
            <sz val="9"/>
            <color indexed="81"/>
            <rFont val="Tahoma"/>
            <family val="2"/>
            <charset val="238"/>
          </rPr>
          <t>Josip Slobodić:</t>
        </r>
        <r>
          <rPr>
            <sz val="9"/>
            <color indexed="81"/>
            <rFont val="Tahoma"/>
            <family val="2"/>
            <charset val="238"/>
          </rPr>
          <t xml:space="preserve">
Grupa 1 Prostor BN2 -BN3-balansiranje ventilacije 1.574,00 EUR
Grupa 2 Sustav ventilokonvektora 12.092,00 EUR
 *nespecificirani trošak 1.300,00 EUR
Grupa 3 Kemijsko čišćenje i dezinfekcija sustava klimatizacije 11.447,00 EUR
  SVEUKUPNO 26.413,00 EUR
</t>
        </r>
      </text>
    </comment>
  </commentList>
</comments>
</file>

<file path=xl/sharedStrings.xml><?xml version="1.0" encoding="utf-8"?>
<sst xmlns="http://schemas.openxmlformats.org/spreadsheetml/2006/main" count="2094" uniqueCount="714">
  <si>
    <r>
      <t>PLAN NABAVE ZA 2025. KLINIKE ZA INFEKTIVNE BOLESTI "DR.FRAN MIHALJEVIĆ"</t>
    </r>
    <r>
      <rPr>
        <b/>
        <sz val="18"/>
        <color rgb="FFFF0000"/>
        <rFont val="Calibri"/>
        <family val="2"/>
        <charset val="238"/>
        <scheme val="minor"/>
      </rPr>
      <t>-2. Izmjena</t>
    </r>
  </si>
  <si>
    <t>Evidencijski broj nabave</t>
  </si>
  <si>
    <t>Predmet nabave (najviše 200 znakova)</t>
  </si>
  <si>
    <t>Brojčana oznaka predmeta nabave iz Jedinstvenog rječnika javne nabave (CPV)</t>
  </si>
  <si>
    <t>Procijenjena vrijednost nabave (u kunama)</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</si>
  <si>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</si>
  <si>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</si>
  <si>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</si>
  <si>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</si>
  <si>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</si>
  <si>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</si>
  <si>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</si>
  <si>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</si>
  <si>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</si>
  <si>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</si>
  <si>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</si>
  <si>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AKTIVNOST (Financijski plan)</t>
  </si>
  <si>
    <t>IZVOR (Financijski plan)</t>
  </si>
  <si>
    <t>OSIGURANO (Financijski plan)</t>
  </si>
  <si>
    <t>3213 - Stručno usavršavanje zaposlenika</t>
  </si>
  <si>
    <t xml:space="preserve">  </t>
  </si>
  <si>
    <t>168/2025 JN</t>
  </si>
  <si>
    <t>Stručno usavršavanje - simpoziji, seminari, tečajevi i sl.</t>
  </si>
  <si>
    <t>80522000-9</t>
  </si>
  <si>
    <t>Postupak jednostavne nabave</t>
  </si>
  <si>
    <t>NE</t>
  </si>
  <si>
    <t>Narudžbenica</t>
  </si>
  <si>
    <t>2. tromjesečje</t>
  </si>
  <si>
    <t>1 godina</t>
  </si>
  <si>
    <t>A893001</t>
  </si>
  <si>
    <t>169/2025 JN</t>
  </si>
  <si>
    <t>Usluge obrazovanja u području medicine</t>
  </si>
  <si>
    <t>80320000-3</t>
  </si>
  <si>
    <t>3221 - Uredski materijal i ostali materijalni rashodi</t>
  </si>
  <si>
    <t>02/2025 MV</t>
  </si>
  <si>
    <t>Uredski pribor i materijal</t>
  </si>
  <si>
    <t>22800000-8</t>
  </si>
  <si>
    <t>Otvoreni postupak</t>
  </si>
  <si>
    <t>DA</t>
  </si>
  <si>
    <t>Okvirni sporazum</t>
  </si>
  <si>
    <t>3. tromjesečje</t>
  </si>
  <si>
    <t>2 godine</t>
  </si>
  <si>
    <t>43</t>
  </si>
  <si>
    <t>28/2025 JN</t>
  </si>
  <si>
    <t>Pretplata na bazu UP-TO DATE</t>
  </si>
  <si>
    <t>22200000-2</t>
  </si>
  <si>
    <t>4. tromjesečje</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</si>
  <si>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</si>
  <si>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02/2025 JN</t>
  </si>
  <si>
    <t>Toneri i tinte</t>
  </si>
  <si>
    <t>30125100-2</t>
  </si>
  <si>
    <t>Ugovor</t>
  </si>
  <si>
    <t>1. tromjesečje</t>
  </si>
  <si>
    <t>05/2025 JN</t>
  </si>
  <si>
    <t>Literatura (publikacije, časopisi, glasila, knjige)</t>
  </si>
  <si>
    <t>22100000-1</t>
  </si>
  <si>
    <t>30 dana</t>
  </si>
  <si>
    <t>60/2025 JN</t>
  </si>
  <si>
    <t>Papirna i toaletna konfekcija</t>
  </si>
  <si>
    <t>33770000-8</t>
  </si>
  <si>
    <t>ZJN 164 MV</t>
  </si>
  <si>
    <t>Nabava opreme i sredstava za čišćenje i održavanje za zdravstvene ustanove u RH</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</si>
  <si>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</si>
  <si>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</si>
  <si>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164/2025 JN</t>
  </si>
  <si>
    <t>Sredstva i pribor za čišćenje</t>
  </si>
  <si>
    <t>39830000-9</t>
  </si>
  <si>
    <t>6 mjeseci</t>
  </si>
  <si>
    <t>148/2025 JN</t>
  </si>
  <si>
    <t>Pribor za jelo</t>
  </si>
  <si>
    <t>39240000-6</t>
  </si>
  <si>
    <t>69/2025 JN</t>
  </si>
  <si>
    <t>Rezervni dijelovi i pribor za računala</t>
  </si>
  <si>
    <t>30237000-9</t>
  </si>
  <si>
    <t>100/2025 JN</t>
  </si>
  <si>
    <t>Biorazgradive vreće</t>
  </si>
  <si>
    <t>29/2025 JN</t>
  </si>
  <si>
    <t>Nabava termo transfer etiketa</t>
  </si>
  <si>
    <t>30192800-9</t>
  </si>
  <si>
    <t>43 i 31</t>
  </si>
  <si>
    <t>3222 - Materijal i sirovine</t>
  </si>
  <si>
    <t>22/2025 MV</t>
  </si>
  <si>
    <t>Prehrambene namirnice</t>
  </si>
  <si>
    <t>15800000-6</t>
  </si>
  <si>
    <t>01/2025 JN</t>
  </si>
  <si>
    <t>Enteralna prehrana</t>
  </si>
  <si>
    <t>33692300-0</t>
  </si>
  <si>
    <t>04/2025 MV</t>
  </si>
  <si>
    <t>Rukavice</t>
  </si>
  <si>
    <t>18424300-0</t>
  </si>
  <si>
    <t>06/2025 VV</t>
  </si>
  <si>
    <t>Medicinski potrošni materijal</t>
  </si>
  <si>
    <t xml:space="preserve">33140000-3 </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</si>
  <si>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</si>
  <si>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</si>
  <si>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03/2025 MV</t>
  </si>
  <si>
    <t>Nabava obloga za rane</t>
  </si>
  <si>
    <t>33141000</t>
  </si>
  <si>
    <t>36/2025 JN</t>
  </si>
  <si>
    <t>Potrošni materijal za potrebe Zavoda za radiološku i ultrazvučnu dijagnostiku</t>
  </si>
  <si>
    <t>24/2025 VV</t>
  </si>
  <si>
    <t>Proizvodi od netkanog tekstila</t>
  </si>
  <si>
    <t xml:space="preserve">19270000-9 </t>
  </si>
  <si>
    <t>35/2025 JN</t>
  </si>
  <si>
    <t>Nabava proizvoda za potrebe poduzimanja mjera sprječavanja širenja kontagioznih mikroorganizama</t>
  </si>
  <si>
    <t>84/2025 JN</t>
  </si>
  <si>
    <t>Potrošni materijal za integrirani automatizirani urinski analizator za test trake i sediment urina</t>
  </si>
  <si>
    <t>33696500-0</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</si>
  <si>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</si>
  <si>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</si>
  <si>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</si>
  <si>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</si>
  <si>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12/2025 VV</t>
  </si>
  <si>
    <t>Infuzijske otopine i parenteralna prehrana</t>
  </si>
  <si>
    <t>33692100-8</t>
  </si>
  <si>
    <t>ZJN 11/2025 VV</t>
  </si>
  <si>
    <t>Nabava posebnih skupina lijekova</t>
  </si>
  <si>
    <t>33600000-6</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</si>
  <si>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</si>
  <si>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</si>
  <si>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</si>
  <si>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</si>
  <si>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09/2025 VV</t>
  </si>
  <si>
    <t>Ostali lijekovi</t>
  </si>
  <si>
    <t>08/2025 VV</t>
  </si>
  <si>
    <t xml:space="preserve">Nabava lijeka Veklury </t>
  </si>
  <si>
    <t>Pregovarački postupak bez prethodne objave</t>
  </si>
  <si>
    <t>Temeljem Odluke o zajedničkoj nabavi lijeka Veklury za potrebe zdravstvenih ustanova Ministarstva zdravstva, klasa: 406-09/21-01/30, ur.broj: 534-05-2/1-24-428,
Klinika za infektivne bolesti "Dr. Fran Mihaljević" 
je zadužena za predmetnu nabavnu kategoriju.</t>
  </si>
  <si>
    <t>07/2025 VV</t>
  </si>
  <si>
    <t xml:space="preserve">Nabava lijeka Paxlovid </t>
  </si>
  <si>
    <t>170/2025 JN</t>
  </si>
  <si>
    <t>Nabava lijeka Fetcroja</t>
  </si>
  <si>
    <t>33651100-9</t>
  </si>
  <si>
    <t>186/2025 JN</t>
  </si>
  <si>
    <t>Nabava lijeka za potrebe liječenja s teškim oblicima malarije</t>
  </si>
  <si>
    <t>33690000</t>
  </si>
  <si>
    <t>38/2025 JN</t>
  </si>
  <si>
    <t>Nabava antitoksina</t>
  </si>
  <si>
    <t>33693100-5</t>
  </si>
  <si>
    <t>20 dana</t>
  </si>
  <si>
    <t>145/2025 JN</t>
  </si>
  <si>
    <t>Jednogodišnja nabava vrećica za skupljanje</t>
  </si>
  <si>
    <t>33141610-9</t>
  </si>
  <si>
    <t>04/2025 JN</t>
  </si>
  <si>
    <t>Testovi anti HIV i hepatitis B, C, western blot testovi</t>
  </si>
  <si>
    <t>10/2025 VV</t>
  </si>
  <si>
    <t xml:space="preserve">Laboratorijski materijal za dijagnostiku </t>
  </si>
  <si>
    <r>
      <t>1.200.000,00
70</t>
    </r>
    <r>
      <rPr>
        <strike/>
        <sz val="11"/>
        <color rgb="FFFF0000"/>
        <rFont val="Calibri"/>
        <family val="2"/>
        <charset val="238"/>
        <scheme val="minor"/>
      </rPr>
      <t>0.000,00</t>
    </r>
  </si>
  <si>
    <r>
      <t xml:space="preserve">3. tromjesečje
</t>
    </r>
    <r>
      <rPr>
        <strike/>
        <sz val="11"/>
        <color rgb="FFFF0000"/>
        <rFont val="Calibri"/>
        <family val="2"/>
        <charset val="238"/>
        <scheme val="minor"/>
      </rPr>
      <t>1. tromjesečje</t>
    </r>
  </si>
  <si>
    <t>Mijenja se procijenjena vrijednost nabave (u eurima) i informacija o planiranom početku postupka.</t>
  </si>
  <si>
    <t>03.06.2025.</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</si>
  <si>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</si>
  <si>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</si>
  <si>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</si>
  <si>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55/2025 JN</t>
  </si>
  <si>
    <t>Nabava reagensa za izvođenje usluge sekvencioniranja</t>
  </si>
  <si>
    <t>06/2025 JN</t>
  </si>
  <si>
    <t>Serumi za serotipizaciju pneumococa</t>
  </si>
  <si>
    <t>07/2025 JN</t>
  </si>
  <si>
    <t>Brzi test za otkrivanje zarazom HIV - om</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</si>
  <si>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</si>
  <si>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</si>
  <si>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</si>
  <si>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99/2025 JN</t>
  </si>
  <si>
    <t xml:space="preserve">Brzi antigenski test za otkrivanje zarazom SARS-COV-2 </t>
  </si>
  <si>
    <t>77/2025 JN</t>
  </si>
  <si>
    <t>Kontrasna sredstva</t>
  </si>
  <si>
    <t>33696800-3</t>
  </si>
  <si>
    <t>09/2025 JN</t>
  </si>
  <si>
    <t>Kontrole za mikrobiološki laboratorij i virusološki laboratorij</t>
  </si>
  <si>
    <t>71900000-7</t>
  </si>
  <si>
    <t>54/2025 JN</t>
  </si>
  <si>
    <t>Brisevi za testiranje na covid-19</t>
  </si>
  <si>
    <t>33141000-0</t>
  </si>
  <si>
    <t>50/2025 JN</t>
  </si>
  <si>
    <t>Kitovi za izolaciju na aparatu ExiPrep™</t>
  </si>
  <si>
    <t xml:space="preserve">33696500-0 </t>
  </si>
  <si>
    <t>109/2025 JN</t>
  </si>
  <si>
    <t>Kitovi za izolaciju nukleinskih kiselina na aparatu BioMagPure 12 Plus</t>
  </si>
  <si>
    <t>103/2025 MV</t>
  </si>
  <si>
    <t>Laboratorijska plastika</t>
  </si>
  <si>
    <r>
      <t xml:space="preserve">94.500,00
</t>
    </r>
    <r>
      <rPr>
        <strike/>
        <sz val="11"/>
        <color rgb="FFFF0000"/>
        <rFont val="Calibri"/>
        <family val="2"/>
        <charset val="238"/>
        <scheme val="minor"/>
      </rPr>
      <t>80.828,00</t>
    </r>
  </si>
  <si>
    <t>41/2025 JN</t>
  </si>
  <si>
    <t>Potrošni materijal za potrebe vanjske kontrole kvalitete</t>
  </si>
  <si>
    <t>44/2025 PPMV</t>
  </si>
  <si>
    <t>Integrirani testovi za uređaj Cepheid GeneXpert (uređaj je u našem vlasništvu)</t>
  </si>
  <si>
    <t>45/2025 MV</t>
  </si>
  <si>
    <t>Kante za infektivni otpad</t>
  </si>
  <si>
    <t>44613700-7</t>
  </si>
  <si>
    <t>47/2025 JN</t>
  </si>
  <si>
    <t>Nabava dispenzera</t>
  </si>
  <si>
    <t>42968200-1</t>
  </si>
  <si>
    <t>74/2025 JN</t>
  </si>
  <si>
    <t>Test za brzu trijažu za suPAR biomarker</t>
  </si>
  <si>
    <t>3223 - Energija</t>
  </si>
  <si>
    <t>5/2025</t>
  </si>
  <si>
    <t>Opskrba prirodnim plinom</t>
  </si>
  <si>
    <t>09123000</t>
  </si>
  <si>
    <t>24 mjeseca</t>
  </si>
  <si>
    <t>Postupak nabave provodi SDUSJN. Procijenjena vrijednost je iznos koji ovaj naručitelj planira za predmetnu nabavnu kategoriju.</t>
  </si>
  <si>
    <t>3/2025</t>
  </si>
  <si>
    <t>Gorivo</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</si>
  <si>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</si>
  <si>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</si>
  <si>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</si>
  <si>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</si>
  <si>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2/2025</t>
  </si>
  <si>
    <t>Opskrba električnom energijom</t>
  </si>
  <si>
    <t>09310000-5</t>
  </si>
  <si>
    <t>3224 - Materijal i dijelovi za tekuće i investicijsko održavanje</t>
  </si>
  <si>
    <t>10/2025 JN</t>
  </si>
  <si>
    <t>Potrošni materijal za potrebe održavanja Klinike</t>
  </si>
  <si>
    <t>44300000-3</t>
  </si>
  <si>
    <t>Briše se 
ova pozicija pod ovim nazivom konta br.  3224  i dodaje u konto br. 3221.</t>
  </si>
  <si>
    <t>06.02.2025.</t>
  </si>
  <si>
    <t>53/2025 JN</t>
  </si>
  <si>
    <t>Cirkulacijske pumpe</t>
  </si>
  <si>
    <t>42122000</t>
  </si>
  <si>
    <t>61/2025 JN</t>
  </si>
  <si>
    <t>Baterijski ulošci</t>
  </si>
  <si>
    <t>31440000-2</t>
  </si>
  <si>
    <t>65/2025 JN</t>
  </si>
  <si>
    <t>Zidne zaštitne obloge</t>
  </si>
  <si>
    <t>44111400-5</t>
  </si>
  <si>
    <t>1 mjesec</t>
  </si>
  <si>
    <t>3225 - Sitni inventar i auto gume</t>
  </si>
  <si>
    <t>27/2025 JN</t>
  </si>
  <si>
    <t>Pomoćni i potrošni medicinski inventar</t>
  </si>
  <si>
    <t>39300000-5</t>
  </si>
  <si>
    <t>144/2025 JN</t>
  </si>
  <si>
    <t>Posteljno rublje</t>
  </si>
  <si>
    <t>39512000-4</t>
  </si>
  <si>
    <t>3227 - Službena, radna i zaštitna odjeća i obuća</t>
  </si>
  <si>
    <t>01/2025 MV</t>
  </si>
  <si>
    <t>Radna odjeća, posebna radna oprema i pribor</t>
  </si>
  <si>
    <t>18100000-0</t>
  </si>
  <si>
    <t>60 dana</t>
  </si>
  <si>
    <t>3231 - Usluge telefona, pošte i prijevoza</t>
  </si>
  <si>
    <t>9/2025</t>
  </si>
  <si>
    <t>Elektroničke komunikacijske usluge u pokretnoj mreži i oprema</t>
  </si>
  <si>
    <t>64200000-8</t>
  </si>
  <si>
    <t>Temeljem IV. izmjene i dopune Odluke o zajedničkoj provedbi određenih postupaka nabave Ministarstva zdravstva, klasa: 406-09/21-01/30, ur.broj: 534-05-2/1-23-401,
SDUSJN i HZZO
je zadužen za predmetnu nabavnu kategoriju.
Procijenjena vrijednost je iznos koji ovaj naručitelj planira na godišnjoj razini za predmetnu nabavnu kategoriju.</t>
  </si>
  <si>
    <t>51/2025 JN</t>
  </si>
  <si>
    <t>Dodaje se.</t>
  </si>
  <si>
    <t>11.06.2025.</t>
  </si>
  <si>
    <t>6/2023</t>
  </si>
  <si>
    <t>Elektroničke komunikacijske usluge u nepokretnoj mreži i oprema</t>
  </si>
  <si>
    <t>11/2025</t>
  </si>
  <si>
    <t>Poštanske usluge u unutarnjem i međunarodnom prometu</t>
  </si>
  <si>
    <t>64110000</t>
  </si>
  <si>
    <t>Društvene i posebne usluge</t>
  </si>
  <si>
    <t>3232 - Usluge tekućeg i investicijskog održavanja</t>
  </si>
  <si>
    <t>12/2025 JN</t>
  </si>
  <si>
    <t>Održavanje dizala</t>
  </si>
  <si>
    <t>50750000-7</t>
  </si>
  <si>
    <t>15/2025 VV</t>
  </si>
  <si>
    <t>Održavanje medicinske opreme</t>
  </si>
  <si>
    <t>50421000-2</t>
  </si>
  <si>
    <t>34/2025 JN</t>
  </si>
  <si>
    <t xml:space="preserve">Zamjena baterija na mobilnom RTG uređaju Mobilett XP </t>
  </si>
  <si>
    <t>15 dana</t>
  </si>
  <si>
    <t>13/2025 JN</t>
  </si>
  <si>
    <t>Održavanje pročišćivača za vodu</t>
  </si>
  <si>
    <t>50800000-3</t>
  </si>
  <si>
    <t>14/2025 JN</t>
  </si>
  <si>
    <t>Godišnji servis sterilizatora CISA i dezinfektora KEN</t>
  </si>
  <si>
    <r>
      <t xml:space="preserve">15/2025 MV
</t>
    </r>
    <r>
      <rPr>
        <strike/>
        <sz val="11"/>
        <color rgb="FFFF0000"/>
        <rFont val="Calibri"/>
        <family val="2"/>
        <charset val="238"/>
        <scheme val="minor"/>
      </rPr>
      <t>15/2025 JN</t>
    </r>
  </si>
  <si>
    <t>Najam i održavanje fotokopirnih uređaja</t>
  </si>
  <si>
    <t>50310000-1</t>
  </si>
  <si>
    <r>
      <t>43.500,00
18</t>
    </r>
    <r>
      <rPr>
        <strike/>
        <sz val="11"/>
        <color rgb="FFFF0000"/>
        <rFont val="Calibri"/>
        <family val="2"/>
        <charset val="238"/>
        <scheme val="minor"/>
      </rPr>
      <t>.000,00</t>
    </r>
  </si>
  <si>
    <r>
      <t>Otvoreni postupak</t>
    </r>
    <r>
      <rPr>
        <strike/>
        <sz val="11"/>
        <color rgb="FFFF0000"/>
        <rFont val="Calibri"/>
        <family val="2"/>
        <charset val="238"/>
        <scheme val="minor"/>
      </rPr>
      <t xml:space="preserve">
Postupak jednostavne nabave</t>
    </r>
  </si>
  <si>
    <r>
      <t>Okvirni sporazum</t>
    </r>
    <r>
      <rPr>
        <strike/>
        <sz val="11"/>
        <color rgb="FFFF0000"/>
        <rFont val="Calibri"/>
        <family val="2"/>
        <charset val="238"/>
        <scheme val="minor"/>
      </rPr>
      <t xml:space="preserve">
Ugovor</t>
    </r>
  </si>
  <si>
    <r>
      <t xml:space="preserve">3. tromjesečje
</t>
    </r>
    <r>
      <rPr>
        <strike/>
        <sz val="11"/>
        <color rgb="FFFF0000"/>
        <rFont val="Calibri"/>
        <family val="2"/>
        <charset val="238"/>
        <scheme val="minor"/>
      </rPr>
      <t>4. tromjesečje</t>
    </r>
  </si>
  <si>
    <r>
      <t>4 godine</t>
    </r>
    <r>
      <rPr>
        <strike/>
        <sz val="11"/>
        <color rgb="FFFF0000"/>
        <rFont val="Calibri"/>
        <family val="2"/>
        <charset val="238"/>
        <scheme val="minor"/>
      </rPr>
      <t xml:space="preserve">
1 godina</t>
    </r>
  </si>
  <si>
    <t>Mijenja se evidencijski broj nabave, vrsta postupka, procijenjena vrijednost nabave (u eurima), navod sklapa se Ugovor/okvirni sporazum/narudžbenica, planirani početak postupka, Planirano trajanje ugovora ili okvirnog sporazuma.</t>
  </si>
  <si>
    <t>18.06.2025.</t>
  </si>
  <si>
    <t>98/2025 JN</t>
  </si>
  <si>
    <t>Najam paviljona i šatora</t>
  </si>
  <si>
    <t>70220000-9</t>
  </si>
  <si>
    <t>136/2025 JN</t>
  </si>
  <si>
    <t>Najam kontejnera</t>
  </si>
  <si>
    <t>63111000-0</t>
  </si>
  <si>
    <t>165/2025 JN</t>
  </si>
  <si>
    <t>Najam sanitarnih objekata</t>
  </si>
  <si>
    <t>179/2025 JN</t>
  </si>
  <si>
    <t>Usluga najma prostora i popratnog sadržaja</t>
  </si>
  <si>
    <t>70310000-7</t>
  </si>
  <si>
    <t>16/2025 JN</t>
  </si>
  <si>
    <t>Održavanje blatexa</t>
  </si>
  <si>
    <t>76/2025 JN</t>
  </si>
  <si>
    <t>Održavanje zgrade CDL-a</t>
  </si>
  <si>
    <t>50712000-9</t>
  </si>
  <si>
    <t>17/2025 JN</t>
  </si>
  <si>
    <t>Usluge popravaka i održavanja rashladnih uređaja</t>
  </si>
  <si>
    <t>50730000-1</t>
  </si>
  <si>
    <t>31/2025 JN</t>
  </si>
  <si>
    <t>Filteri za klima komore</t>
  </si>
  <si>
    <t>34913000-0</t>
  </si>
  <si>
    <t>32/2025 JN</t>
  </si>
  <si>
    <t>Održavanje telekomunikacijskog sustava HiPath 4000 i HIPATH 3800 s pripadajućom opremom</t>
  </si>
  <si>
    <t>50330000-7</t>
  </si>
  <si>
    <t>44/2025 JN</t>
  </si>
  <si>
    <t>Usluga redovnog održavanja UPS uređaja (uređaja za neprekidno napajanje električnom energijom)</t>
  </si>
  <si>
    <t>50532000-3</t>
  </si>
  <si>
    <t>111/2025 JN</t>
  </si>
  <si>
    <t>Usluge ostalog održavanja i popravka</t>
  </si>
  <si>
    <t>50000000-5</t>
  </si>
  <si>
    <t>24/2025 JN</t>
  </si>
  <si>
    <t>Nabava sustava za nadzor temperature</t>
  </si>
  <si>
    <t>178/2025 JN</t>
  </si>
  <si>
    <t>Ličilački radovi</t>
  </si>
  <si>
    <t>45453100-8</t>
  </si>
  <si>
    <t>2 mjeseca</t>
  </si>
  <si>
    <t>62/2025 JN</t>
  </si>
  <si>
    <t>Usluga jednogodišnjeg održavanja vozila</t>
  </si>
  <si>
    <t>50110000-9</t>
  </si>
  <si>
    <t>72/2025 JN</t>
  </si>
  <si>
    <t xml:space="preserve">Usluge validacije i servisa mikrobioloških kabineta </t>
  </si>
  <si>
    <t>23/2025 MV</t>
  </si>
  <si>
    <t>Usluga održavanja ECMO aparata s pripadajućom opremom u cijelosti</t>
  </si>
  <si>
    <t>96/2025 JN</t>
  </si>
  <si>
    <t>Jednogodišnja usluga ispitivanja sustava, instalacija i opreme prema ZOP-u</t>
  </si>
  <si>
    <t>73430000-5</t>
  </si>
  <si>
    <t>102/2025 JN</t>
  </si>
  <si>
    <t>Usluga redovnog godišnjeg servisnog održavanja mobilnog radiografskog uređaja</t>
  </si>
  <si>
    <t>06/2025 PPMV</t>
  </si>
  <si>
    <t>Usluga održavanja MSCT uređaja</t>
  </si>
  <si>
    <t>71/2025 JN</t>
  </si>
  <si>
    <t>Usluge u području hortikulture</t>
  </si>
  <si>
    <t>77211400-6</t>
  </si>
  <si>
    <t>107/2025 JN</t>
  </si>
  <si>
    <t>Servis mikroskopa</t>
  </si>
  <si>
    <t>86/2025 JN</t>
  </si>
  <si>
    <t>Usluge instaliranja laboratorijske opreme</t>
  </si>
  <si>
    <t>209/2025 JN</t>
  </si>
  <si>
    <t>Popravak i zamjena postojeće stolarije</t>
  </si>
  <si>
    <t>45420000-7</t>
  </si>
  <si>
    <t>97/2025 JN</t>
  </si>
  <si>
    <t>Jednogodišnja usluga čišćenja odvodnih kanala</t>
  </si>
  <si>
    <t>90910000-9</t>
  </si>
  <si>
    <t>59/2025 JN</t>
  </si>
  <si>
    <t>Jednogodišnja usluga zaštite od ionizirajućeg zračenja</t>
  </si>
  <si>
    <t>98113100-9</t>
  </si>
  <si>
    <t>64/2025 JN</t>
  </si>
  <si>
    <t>Usluge ostalih popravaka medicinske opreme</t>
  </si>
  <si>
    <t>70/2025 JN</t>
  </si>
  <si>
    <t>Usluga kalibracije sondi</t>
  </si>
  <si>
    <t>50433000-9</t>
  </si>
  <si>
    <t>27/20-OGP</t>
  </si>
  <si>
    <t>Usluga nabave, pranja i glačanja rublja za potrebe Klinike za infektivne bolesti „Dr. Fran Mihaljević“</t>
  </si>
  <si>
    <t xml:space="preserve">98311000-6 </t>
  </si>
  <si>
    <t>4 godine</t>
  </si>
  <si>
    <t>Postupak nabave je provelo Ministarstvo zdravstva u 2021. godini na rok 4 godine.
Procijenjena vrijednost je iznos koji ovaj naručitelj planira na godišnjoj razini za predmetnu nabavnu kategoriju.</t>
  </si>
  <si>
    <t>3233 - Usluge promidžbe i informiranja</t>
  </si>
  <si>
    <t>03/2025 JN</t>
  </si>
  <si>
    <t>Usluge promidžbe i informiranja Klinike za infektivne bolesti “Dr. Fran Mihaljević”</t>
  </si>
  <si>
    <t xml:space="preserve">64216000 </t>
  </si>
  <si>
    <t>3237 - Intelektualne i osobne usluge</t>
  </si>
  <si>
    <t>142/2025 JN</t>
  </si>
  <si>
    <t>Tehničke savjetodavne usluge i savjetodavne usluge u graditeljstvu</t>
  </si>
  <si>
    <t>71310000-4</t>
  </si>
  <si>
    <t>51/2025 MV</t>
  </si>
  <si>
    <t>Usluga teleradiologije</t>
  </si>
  <si>
    <t xml:space="preserve">85100000 </t>
  </si>
  <si>
    <t>157/2025 JN</t>
  </si>
  <si>
    <t>Administrativne savjetodavne usluge</t>
  </si>
  <si>
    <t xml:space="preserve">72224000-1 </t>
  </si>
  <si>
    <t>205/2025 JN</t>
  </si>
  <si>
    <t>Usluge savjetovanja na području javne nabave</t>
  </si>
  <si>
    <t>79418000-7</t>
  </si>
  <si>
    <t>45/2025 JN</t>
  </si>
  <si>
    <t>Edukacija djelatnika</t>
  </si>
  <si>
    <t>80500000-9</t>
  </si>
  <si>
    <t>143/2025 JN</t>
  </si>
  <si>
    <t>Pravne usluge</t>
  </si>
  <si>
    <t>79100000-5</t>
  </si>
  <si>
    <t>156/2025 JN</t>
  </si>
  <si>
    <t>Ostale intelektualne usluge</t>
  </si>
  <si>
    <t>71356000-8</t>
  </si>
  <si>
    <t>3238 - Računalne usluge</t>
  </si>
  <si>
    <t>20/2025 JN</t>
  </si>
  <si>
    <t>Održavanje IT sustava Klinike</t>
  </si>
  <si>
    <t>72267100</t>
  </si>
  <si>
    <t>12 mjeseci</t>
  </si>
  <si>
    <t>21/2025 JN</t>
  </si>
  <si>
    <t>Održavanje računalne aplikacije Sysinfo Medilab</t>
  </si>
  <si>
    <t>72210000-0</t>
  </si>
  <si>
    <t>22/2025 JN</t>
  </si>
  <si>
    <t>Održavanje postojećeg laboratorijskog informacijskog sustava i modula za obračun kamata</t>
  </si>
  <si>
    <t>16/2025 PPMV</t>
  </si>
  <si>
    <t>Održavanje BIS sustava</t>
  </si>
  <si>
    <t>17/2025 PPMV</t>
  </si>
  <si>
    <t>Održavanje poslovno informatičkog sustava IRATA</t>
  </si>
  <si>
    <t>19/2025 PPMV</t>
  </si>
  <si>
    <t>Održavanje sustava PACS RIS</t>
  </si>
  <si>
    <t>72210000-1</t>
  </si>
  <si>
    <t>11/2025 JN</t>
  </si>
  <si>
    <t>Antivirusni program</t>
  </si>
  <si>
    <t>48761000-0</t>
  </si>
  <si>
    <r>
      <t>Ugovor
O</t>
    </r>
    <r>
      <rPr>
        <strike/>
        <sz val="11"/>
        <color rgb="FFFF0000"/>
        <rFont val="Calibri"/>
        <family val="2"/>
        <charset val="238"/>
        <scheme val="minor"/>
      </rPr>
      <t>kvirni sporazum</t>
    </r>
  </si>
  <si>
    <r>
      <t xml:space="preserve">1 godina
</t>
    </r>
    <r>
      <rPr>
        <strike/>
        <sz val="11"/>
        <color rgb="FFFF0000"/>
        <rFont val="Calibri"/>
        <family val="2"/>
        <charset val="238"/>
        <scheme val="minor"/>
      </rPr>
      <t>3 godine</t>
    </r>
  </si>
  <si>
    <t>Mijenja se informacija sklapa li se Ugovor/okvirni sporazum/narudžbenica i mijenja se informacija o planiranom trajanju ugovora ili okvirnog sporazuma.
Postojeće licence se primjenjuju do srpnja 2025. godine</t>
  </si>
  <si>
    <t>17.06.2025.</t>
  </si>
  <si>
    <t>67/2025 JN</t>
  </si>
  <si>
    <t>Održavanje vatrozida</t>
  </si>
  <si>
    <t>88/2025 JN</t>
  </si>
  <si>
    <t>Pružanje usluge informacijske sigurnosti vezane uz ulogu (vanjskog) voditelja sigurnosti informacijskog sustava</t>
  </si>
  <si>
    <t xml:space="preserve">79417000 </t>
  </si>
  <si>
    <t>18/2025 JN</t>
  </si>
  <si>
    <t>Pružanje usluge informacijske sigurnosti vezane uz ulogu sigurnosno operativnog centara (SOC) + SIEM</t>
  </si>
  <si>
    <t>26/2025 MV</t>
  </si>
  <si>
    <t>Migracija u centar dijeljenih usluga (CDU) ostalih ključnih IT sustava</t>
  </si>
  <si>
    <t xml:space="preserve">72210000 </t>
  </si>
  <si>
    <t>48/2025 JN</t>
  </si>
  <si>
    <t>Pružanje usluge podrške i održavanja platforme EmERGE</t>
  </si>
  <si>
    <t>72212180-4</t>
  </si>
  <si>
    <t>3239 - Ostale usluge</t>
  </si>
  <si>
    <t>23/2025 JN</t>
  </si>
  <si>
    <t>Tisak bolničkih tiskanica</t>
  </si>
  <si>
    <t>22000000-0</t>
  </si>
  <si>
    <t>ZJN 20 VV</t>
  </si>
  <si>
    <t>Usluga zbrinjavanja medicinskog/infektivnog otpada</t>
  </si>
  <si>
    <t>90524400-0</t>
  </si>
  <si>
    <t>okvirni sporazum</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</si>
  <si>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</si>
  <si>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31 ili 43</t>
  </si>
  <si>
    <t>20/2025 MV</t>
  </si>
  <si>
    <t>Zbrinjavanje otpada na lokaciji Klinike</t>
  </si>
  <si>
    <t>06/2025</t>
  </si>
  <si>
    <t>Zaštitarske usluge</t>
  </si>
  <si>
    <t>79700000</t>
  </si>
  <si>
    <t>08/2025 MV</t>
  </si>
  <si>
    <t>08/2025 JN</t>
  </si>
  <si>
    <t>Usluge nadzora</t>
  </si>
  <si>
    <t>79710000</t>
  </si>
  <si>
    <t>04/2025 VV</t>
  </si>
  <si>
    <t>Usluge čišćenja prostorija</t>
  </si>
  <si>
    <t>80/2025 JN</t>
  </si>
  <si>
    <t>Obavljanje poslova dezinfekcije, dezinsekcije i deratizacije</t>
  </si>
  <si>
    <t>90921000-9</t>
  </si>
  <si>
    <t>135/2025 JN</t>
  </si>
  <si>
    <t>Usluga sekvenciranja</t>
  </si>
  <si>
    <t>85111200-2</t>
  </si>
  <si>
    <t>33/2025 JN</t>
  </si>
  <si>
    <t>Elektrifikacija postrojenja i opreme</t>
  </si>
  <si>
    <t>65400000-7</t>
  </si>
  <si>
    <t>104/2025 JN</t>
  </si>
  <si>
    <t>Agencijske usluge</t>
  </si>
  <si>
    <t>63510000-7</t>
  </si>
  <si>
    <t>110/2025 JN</t>
  </si>
  <si>
    <t>Usluge skladištenja tereta</t>
  </si>
  <si>
    <t>63100000-0</t>
  </si>
  <si>
    <t>26/2025 JN</t>
  </si>
  <si>
    <t>Usluge rukovanja teretom</t>
  </si>
  <si>
    <t>63110000-3</t>
  </si>
  <si>
    <t>85/2025 JN</t>
  </si>
  <si>
    <t>Nabava grafičkih usluga i izrada natpisnih pločica</t>
  </si>
  <si>
    <t>79822500-7</t>
  </si>
  <si>
    <t>3239 - Ostali nespomenuti rashodi poslovanja</t>
  </si>
  <si>
    <t>7/2025</t>
  </si>
  <si>
    <t>Obvezno osiguranje od automobilske odgovornosti i kasko osiguranje vozila</t>
  </si>
  <si>
    <t>66514110</t>
  </si>
  <si>
    <t>58/24-OP</t>
  </si>
  <si>
    <t>Usluge osiguranja</t>
  </si>
  <si>
    <t>66515200-5</t>
  </si>
  <si>
    <t>Postupak nabave provodi MIZ. Procijenjena vrijednost je iznos koji ovaj naručitelj je u obvezi plaćati za razdoblje od 4 godine.</t>
  </si>
  <si>
    <t>3293 - Reprezentacija</t>
  </si>
  <si>
    <t>163/2025 JN</t>
  </si>
  <si>
    <t xml:space="preserve">Usluge dostavljanja pripremljene hrane (catering) </t>
  </si>
  <si>
    <t>55523000-2</t>
  </si>
  <si>
    <t>4221 Uredska oprema i namještaj</t>
  </si>
  <si>
    <t>04/2025</t>
  </si>
  <si>
    <t>Računala i računalna oprema</t>
  </si>
  <si>
    <t>30200000</t>
  </si>
  <si>
    <t>Temeljem IV. izmjene i dopune Odluke o zajedničkoj provedbi određenih postupaka nabave Ministarstva zdravstva, klasa: 406-09/21-01/30, ur.broj: 534-05-2/1-23-401,
SDUSJN i HZZO
su zaduženi za predmetnu nabavnu kategoriju.
Procijenjena vrijednost je iznos koji ovaj naručitelj planira na godišnjoj razini za predmetnu nabavnu kategoriju.</t>
  </si>
  <si>
    <t>10/2025</t>
  </si>
  <si>
    <t>Ispisni uređaji, toneri i potrošni materijal</t>
  </si>
  <si>
    <t>30232100</t>
  </si>
  <si>
    <t>48 mjeseci</t>
  </si>
  <si>
    <t>19/2025 JN</t>
  </si>
  <si>
    <t>Superračunala za potrebe rada na dijagnostičkim medicinskim uređajima</t>
  </si>
  <si>
    <t>30211100-2</t>
  </si>
  <si>
    <t>121/2025 JN</t>
  </si>
  <si>
    <t>Audiovizualna oprema</t>
  </si>
  <si>
    <t>32321200-1</t>
  </si>
  <si>
    <t>K893002</t>
  </si>
  <si>
    <t>37/2025 JN</t>
  </si>
  <si>
    <t>Kartoteka</t>
  </si>
  <si>
    <t>39122100-4</t>
  </si>
  <si>
    <t>45 dana</t>
  </si>
  <si>
    <t>46/2025 JN</t>
  </si>
  <si>
    <t>Namještaj za ured</t>
  </si>
  <si>
    <t>39130000-2</t>
  </si>
  <si>
    <t>56/2025 JN</t>
  </si>
  <si>
    <t>Metalni namještaj</t>
  </si>
  <si>
    <t>39143121-0</t>
  </si>
  <si>
    <t>75/2025 JN</t>
  </si>
  <si>
    <t>Kolica za čišćenje</t>
  </si>
  <si>
    <t>40/2025 JN</t>
  </si>
  <si>
    <t>Bolnički kreveti</t>
  </si>
  <si>
    <t>33192120-9</t>
  </si>
  <si>
    <t>129/2025 JN</t>
  </si>
  <si>
    <t>Medicinski namještaj</t>
  </si>
  <si>
    <t>33192000-2</t>
  </si>
  <si>
    <t>4222 Komunikacijska oprema</t>
  </si>
  <si>
    <t>09/2025 MV</t>
  </si>
  <si>
    <t>IP telefonska centrala</t>
  </si>
  <si>
    <t>90 dana</t>
  </si>
  <si>
    <t>4224 Medicinska i laboratorijska oprema</t>
  </si>
  <si>
    <t>03/2025 VV</t>
  </si>
  <si>
    <t>07. Nabava opreme za potrebe funkcioniranja središnjeg kompleksa</t>
  </si>
  <si>
    <t>33100000-1
33192000-2
39130000-2
42924720-2
33141625-7
39141000-2
30236000-0
33168100-6</t>
  </si>
  <si>
    <t>36 mjeseci</t>
  </si>
  <si>
    <t>119/2025 JN</t>
  </si>
  <si>
    <t>Aparat za pranje laboratorijskog suđa</t>
  </si>
  <si>
    <t>42/2025 JN</t>
  </si>
  <si>
    <t>Centrifuga</t>
  </si>
  <si>
    <t>42931100-2</t>
  </si>
  <si>
    <t>68/2025 JN</t>
  </si>
  <si>
    <t>Infuzijske pumpe</t>
  </si>
  <si>
    <t>33194000-6</t>
  </si>
  <si>
    <t>25/2025 JN</t>
  </si>
  <si>
    <t xml:space="preserve">Laboratorijski hladnjaci </t>
  </si>
  <si>
    <t>38000000-5</t>
  </si>
  <si>
    <t>95/2025 JN</t>
  </si>
  <si>
    <t>Mikroskopi</t>
  </si>
  <si>
    <t>38510000-3</t>
  </si>
  <si>
    <t>07/2025 MV</t>
  </si>
  <si>
    <t>Analizator</t>
  </si>
  <si>
    <t>38434000-6</t>
  </si>
  <si>
    <t>66/2025 JN</t>
  </si>
  <si>
    <t>Medicinski monitori</t>
  </si>
  <si>
    <t>33195100-4</t>
  </si>
  <si>
    <t>159/2025 JN</t>
  </si>
  <si>
    <t>Uređaji za ultrazvučnu dijgnostiku</t>
  </si>
  <si>
    <t>33124120-2</t>
  </si>
  <si>
    <t>87/2025 JN</t>
  </si>
  <si>
    <t>Uređaji za torakalnu drenažu</t>
  </si>
  <si>
    <t>160/2025 JN</t>
  </si>
  <si>
    <t>Sustav za praćenje vitalnih funkcija pacijenata</t>
  </si>
  <si>
    <t>89/2025 JN</t>
  </si>
  <si>
    <t>Perfuzijske pumpe</t>
  </si>
  <si>
    <t>42122419-0</t>
  </si>
  <si>
    <t>90/2025 JN</t>
  </si>
  <si>
    <t>Pulsni oksimetri</t>
  </si>
  <si>
    <t>33100000-1</t>
  </si>
  <si>
    <t>91/2025 JN</t>
  </si>
  <si>
    <t>Digitalni tlakomjeri</t>
  </si>
  <si>
    <t>38521000-3</t>
  </si>
  <si>
    <t>92/2025 JN</t>
  </si>
  <si>
    <t>Pipete</t>
  </si>
  <si>
    <t>38437100-8</t>
  </si>
  <si>
    <t>12/2025 MV</t>
  </si>
  <si>
    <t>Aparat za pranje bronhoskopa</t>
  </si>
  <si>
    <t>79/2025 JN</t>
  </si>
  <si>
    <t>EEG</t>
  </si>
  <si>
    <t>139/2025 JN</t>
  </si>
  <si>
    <t xml:space="preserve">	Defibrilator</t>
  </si>
  <si>
    <t>33182100-0</t>
  </si>
  <si>
    <t>151/2025 JN</t>
  </si>
  <si>
    <t>EKG uređaji</t>
  </si>
  <si>
    <t>33112340-3</t>
  </si>
  <si>
    <t>162/2025 JN</t>
  </si>
  <si>
    <t>CO2 Inkubator</t>
  </si>
  <si>
    <t>33152000-0</t>
  </si>
  <si>
    <t>70 dana</t>
  </si>
  <si>
    <t>152/2025 JN</t>
  </si>
  <si>
    <t>Aspirator</t>
  </si>
  <si>
    <t>33157400-9</t>
  </si>
  <si>
    <t>82/2025 JN</t>
  </si>
  <si>
    <t>Spektrofotometrijska oprema</t>
  </si>
  <si>
    <t>126/2025 JN</t>
  </si>
  <si>
    <t>Oprema za ultrazvučnu dijagnostiku</t>
  </si>
  <si>
    <t>33112000-8</t>
  </si>
  <si>
    <t>128/2025 JN</t>
  </si>
  <si>
    <t>Antidekubitalni madraci</t>
  </si>
  <si>
    <t>39143112-4</t>
  </si>
  <si>
    <t>11/2025 MV</t>
  </si>
  <si>
    <t xml:space="preserve">Videogastroskop </t>
  </si>
  <si>
    <t>33100000</t>
  </si>
  <si>
    <t>10.03.2025.</t>
  </si>
  <si>
    <t>4225 Instrumenti, uređaji i strojevi</t>
  </si>
  <si>
    <t>103/2025 JN</t>
  </si>
  <si>
    <t>Vage</t>
  </si>
  <si>
    <t>38311100-9</t>
  </si>
  <si>
    <t>171/2025 JN</t>
  </si>
  <si>
    <t>Aparati za čišćenje poda</t>
  </si>
  <si>
    <t>39713410-0</t>
  </si>
  <si>
    <t>43/2025 JN</t>
  </si>
  <si>
    <t>Perilice</t>
  </si>
  <si>
    <t>39713210-8</t>
  </si>
  <si>
    <t>197/2025 JN</t>
  </si>
  <si>
    <t>Hladnjaci</t>
  </si>
  <si>
    <t>39711130-9</t>
  </si>
  <si>
    <t>4227 Uređaji, strojevi i oprema za ostale namjene</t>
  </si>
  <si>
    <t>30/2025 JN</t>
  </si>
  <si>
    <t>Kontejneri</t>
  </si>
  <si>
    <t>44613000-0</t>
  </si>
  <si>
    <t>137/2025 JN</t>
  </si>
  <si>
    <t>Elektronički uređaji</t>
  </si>
  <si>
    <t>32324100-1</t>
  </si>
  <si>
    <t>173/2025 JN</t>
  </si>
  <si>
    <t>Elektrotoplinski uređaji</t>
  </si>
  <si>
    <t>39711300-2</t>
  </si>
  <si>
    <t>83/2025 JN</t>
  </si>
  <si>
    <t>Spremnik za transport hrane</t>
  </si>
  <si>
    <t>39/2025 JN</t>
  </si>
  <si>
    <t>Oprema za potrebe kuhinje</t>
  </si>
  <si>
    <t>39141000-2</t>
  </si>
  <si>
    <t>26.500,00</t>
  </si>
  <si>
    <t>49/2025 JN</t>
  </si>
  <si>
    <t>Kompresor za zrak</t>
  </si>
  <si>
    <t>Dodaje se</t>
  </si>
  <si>
    <t>13.06.205.</t>
  </si>
  <si>
    <t>73/2025 JN</t>
  </si>
  <si>
    <t>Bojler za vodu</t>
  </si>
  <si>
    <t>44621210-4</t>
  </si>
  <si>
    <t>4123 Licence</t>
  </si>
  <si>
    <t>01/2025</t>
  </si>
  <si>
    <t>Microsoft - licence za korištenje softverskih proizvoda i usluga</t>
  </si>
  <si>
    <t>Postupak nabave provodi SDUSJN i HZZO. Procijenjena vrijednost je iznos koji ovaj naručitelj planira za predmetnu nabavnu kategoriju.</t>
  </si>
  <si>
    <t>05/2025 MV</t>
  </si>
  <si>
    <t>Uvođenje politike upravljanja informacijskim sustavom (ISMS)</t>
  </si>
  <si>
    <t>207/2025 JN</t>
  </si>
  <si>
    <t>Programski paketi i informacijski sustavi</t>
  </si>
  <si>
    <t>48000000-8</t>
  </si>
  <si>
    <t>1 godina 
i
3 godine</t>
  </si>
  <si>
    <t>4212 Poslovni objekti</t>
  </si>
  <si>
    <t>Voditelj projekta gradnje za projekt modularne građevine</t>
  </si>
  <si>
    <t>71540000-5</t>
  </si>
  <si>
    <t>lipanj 2025.</t>
  </si>
  <si>
    <t>Sukladno Zakonu o obnovi zgrada oštećenih potresom na području Grada Zagreba, Krapinsko-zagorske županije, Zagrebačke županije, Sisačko-moslavačke županije i Karlovačke županije ("Narodne novine" br. 102/20., 10/21., 117/21.)
Dodaje se nova stavka u konto 4212.</t>
  </si>
  <si>
    <t>16.02.2025.</t>
  </si>
  <si>
    <t>64/2024 JN</t>
  </si>
  <si>
    <t>Privremeni objekti</t>
  </si>
  <si>
    <t>4214 Ostali građevinski objekti</t>
  </si>
  <si>
    <t>4223 Oprema za održavanje i zaštitu</t>
  </si>
  <si>
    <t>10/2025 MV</t>
  </si>
  <si>
    <t>Kontrola pristupa</t>
  </si>
  <si>
    <t>06/2025 MV</t>
  </si>
  <si>
    <t>Videonadzor</t>
  </si>
  <si>
    <t>63/2025 JN</t>
  </si>
  <si>
    <t>Nabava klima uređaja</t>
  </si>
  <si>
    <t>42512000-8</t>
  </si>
  <si>
    <t>4231 Prijevozna sredstva u cestovnom prometu</t>
  </si>
  <si>
    <t>166/2025 JN</t>
  </si>
  <si>
    <t>Motorna vozila</t>
  </si>
  <si>
    <t>34100000-8</t>
  </si>
  <si>
    <t>101/2024 JN</t>
  </si>
  <si>
    <t xml:space="preserve">	Električna vozila</t>
  </si>
  <si>
    <t>34144900-7</t>
  </si>
  <si>
    <t>4262 Ulaganja u računalne programe</t>
  </si>
  <si>
    <t>81/2025 JN</t>
  </si>
  <si>
    <t>Implementacija računalnog programa</t>
  </si>
  <si>
    <t>4511 Dodatna ulaganja na građevinskim objektima</t>
  </si>
  <si>
    <t>57/2025 JN</t>
  </si>
  <si>
    <t>Izrada projektne dokumentacije</t>
  </si>
  <si>
    <t>71242000-6</t>
  </si>
  <si>
    <t>127/2025 JN</t>
  </si>
  <si>
    <t>Radovi postavljanja podova i podnih obloga VI. Kuće</t>
  </si>
  <si>
    <t>45432100-5</t>
  </si>
  <si>
    <t>Sukladno Zakonu o obnovi zgrada oštećenih potresom na području Grada Zagreba, Krapinsko-zagorske županije, Zagrebačke županije, Sisačko-moslavačke županije i Karlovačke županije ("Narodne novine" br. 21/23.)</t>
  </si>
  <si>
    <t>52/2025 JN</t>
  </si>
  <si>
    <t>04. Izvođač radova za uklanjanje  građevina</t>
  </si>
  <si>
    <t>45262660-5</t>
  </si>
  <si>
    <t>4 mjeseca</t>
  </si>
  <si>
    <t>01/2025 VV</t>
  </si>
  <si>
    <t xml:space="preserve">05. Izrada glavnog projekta i izvođenje radova na središnjem kompleksu - pripremni radovi, faza A i faza B           </t>
  </si>
  <si>
    <t>45215140-0</t>
  </si>
  <si>
    <t>33 mjeseci</t>
  </si>
  <si>
    <t>Grupa 1. Izgradnja faza A</t>
  </si>
  <si>
    <t>23 mjeseci</t>
  </si>
  <si>
    <t>Grupa 2. Izgradnja faza B</t>
  </si>
  <si>
    <t>39 mjeseci</t>
  </si>
  <si>
    <t>02/2025 VV</t>
  </si>
  <si>
    <t>06. Stručni nadzor i koordinator zaštite na radu nad izvođenjem radova središnjeg kompleksa, pripremnim radovima i radovima uklanjanja građevina</t>
  </si>
  <si>
    <t>71247000-1</t>
  </si>
  <si>
    <t>Grupa 1 Garderobni namještaj</t>
  </si>
  <si>
    <t>Grupa 2 Instrumenti i opća medicinska oprema</t>
  </si>
  <si>
    <t>Grupa 3 Kuhinjski namještaj i oprema</t>
  </si>
  <si>
    <t>Grupa 4 Laboratorijski uređaji i instrumenti</t>
  </si>
  <si>
    <t>33141625-7</t>
  </si>
  <si>
    <t>Grupa 5 Medicinski namještaj</t>
  </si>
  <si>
    <t>Grupa 6 Medicinski uređaji - specifični</t>
  </si>
  <si>
    <t>Grupa 7 Oprema - bolesničke sobe</t>
  </si>
  <si>
    <t>Grupa 8 Oprema - endoskopija</t>
  </si>
  <si>
    <t>33168100-6</t>
  </si>
  <si>
    <t>Grupa 9 Oprema - transport pacijenata</t>
  </si>
  <si>
    <t>Grupa 10 Oprema za održavanje i dekontaminaciju</t>
  </si>
  <si>
    <t>42924720-2</t>
  </si>
  <si>
    <t>Grupa 11 Radiološka oprema</t>
  </si>
  <si>
    <t>35113200-1</t>
  </si>
  <si>
    <t>Grupa 12 Tehnička i informatička oprema</t>
  </si>
  <si>
    <t>30236000-0</t>
  </si>
  <si>
    <t>Grupa 13 Uredski i opći namještaj i oprema</t>
  </si>
  <si>
    <t>185/2025 JN</t>
  </si>
  <si>
    <t>Izrada projektne dokumentacije i izvođenje radova za obnovu vanjskog stubišta VI. Kuće</t>
  </si>
  <si>
    <t>199/2025 JN</t>
  </si>
  <si>
    <t>Radovi na zamjeni stolarije - Upravna zgrada</t>
  </si>
  <si>
    <t>101/2025 JN</t>
  </si>
  <si>
    <t>Radovi na ugradnji sustava zaštite od požara (vatrodojava)</t>
  </si>
  <si>
    <t>155/2025 JN</t>
  </si>
  <si>
    <t>Izvođenje radova na postavljanju privremenih instalacija</t>
  </si>
  <si>
    <t>45000000-7</t>
  </si>
  <si>
    <t>78/2025 JN</t>
  </si>
  <si>
    <t>Tehničko projektiranje</t>
  </si>
  <si>
    <t>71320000-7</t>
  </si>
  <si>
    <t>105 dana</t>
  </si>
  <si>
    <t>4521 Dodatna ulaganja na postrojenjima i opremi</t>
  </si>
  <si>
    <t>40/2025 MV</t>
  </si>
  <si>
    <t>Radovi instaliranja rashladne opreme</t>
  </si>
  <si>
    <t>45331230-7</t>
  </si>
  <si>
    <t>Briše se.</t>
  </si>
  <si>
    <t>10.02.2025.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</si>
</sst>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n_-;\-* #,##0.00\ _k_n_-;_-* &quot;-&quot;??\ _k_n_-;_-@_-"/>
  </numFmts>
  <fonts count="22"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8"/>
      <name val="Calibri"/>
      <family val="2"/>
      <charset val="238"/>
      <scheme val="minor"/>
    </font>
    <font>
      <b/>
      <sz val="18"/>
      <color rgb="FFFF0000"/>
      <name val="Calibri"/>
      <family val="2"/>
      <charset val="238"/>
      <scheme val="minor"/>
    </font>
    <font>
      <b/>
      <sz val="18"/>
      <color theme="1"/>
      <name val="Calibri"/>
      <family val="2"/>
      <charset val="238"/>
      <scheme val="minor"/>
    </font>
    <font>
      <sz val="18"/>
      <color theme="1"/>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z val="11"/>
      <color indexed="8"/>
      <name val="Calibri"/>
      <family val="2"/>
      <charset val="238"/>
      <scheme val="minor"/>
    </font>
    <font>
      <b/>
      <sz val="11"/>
      <color indexed="8"/>
      <name val="Calibri"/>
      <family val="2"/>
      <charset val="238"/>
      <scheme val="minor"/>
    </font>
    <font>
      <strike/>
      <sz val="11"/>
      <color rgb="FFFF0000"/>
      <name val="Calibri"/>
      <family val="2"/>
      <charset val="238"/>
      <scheme val="minor"/>
    </font>
    <font>
      <strike/>
      <sz val="11"/>
      <name val="Calibri"/>
      <family val="2"/>
      <charset val="238"/>
      <scheme val="minor"/>
    </font>
    <font>
      <b/>
      <sz val="11"/>
      <color theme="4"/>
      <name val="Calibri"/>
      <family val="2"/>
      <charset val="238"/>
      <scheme val="minor"/>
    </font>
    <font>
      <sz val="11"/>
      <color theme="4"/>
      <name val="Calibri"/>
      <family val="2"/>
      <charset val="238"/>
      <scheme val="minor"/>
    </font>
    <font>
      <sz val="11"/>
      <name val="Calibri"/>
      <family val="2"/>
      <charset val="238"/>
    </font>
    <font>
      <sz val="11"/>
      <name val="Calibri"/>
      <family val="2"/>
      <scheme val="minor"/>
    </font>
    <font>
      <b/>
      <strike/>
      <sz val="11"/>
      <name val="Calibri"/>
      <family val="2"/>
      <charset val="238"/>
      <scheme val="minor"/>
    </font>
    <font>
      <b/>
      <sz val="9"/>
      <color indexed="81"/>
      <name val="Tahoma"/>
      <family val="2"/>
      <charset val="238"/>
    </font>
    <font>
      <sz val="9"/>
      <color indexed="81"/>
      <name val="Tahoma"/>
      <family val="2"/>
      <charset val="238"/>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10" fillId="0" borderId="0"/>
  </cellStyleXfs>
  <cellXfs count="188">
    <xf numFmtId="0" fontId="0" fillId="0" borderId="0" xfId="0"/>
    <xf numFmtId="49"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vertical="center" wrapText="1"/>
    </xf>
    <xf numFmtId="0" fontId="7" fillId="0" borderId="0" xfId="0" applyFont="1" applyAlignment="1">
      <alignment vertical="center"/>
    </xf>
    <xf numFmtId="0" fontId="8" fillId="4" borderId="3" xfId="0"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0" borderId="0" xfId="0" applyAlignment="1">
      <alignment vertical="center"/>
    </xf>
    <xf numFmtId="0" fontId="8" fillId="5" borderId="2" xfId="0" applyFont="1" applyFill="1" applyBorder="1" applyAlignment="1">
      <alignment vertical="center" wrapText="1"/>
    </xf>
    <xf numFmtId="0" fontId="8" fillId="5" borderId="2" xfId="0" applyFont="1" applyFill="1" applyBorder="1" applyAlignment="1">
      <alignment vertical="center"/>
    </xf>
    <xf numFmtId="0" fontId="8" fillId="5" borderId="2" xfId="0" applyFont="1" applyFill="1" applyBorder="1" applyAlignment="1">
      <alignment horizontal="center" vertical="center"/>
    </xf>
    <xf numFmtId="0" fontId="8" fillId="5" borderId="2" xfId="0" applyFont="1" applyFill="1" applyBorder="1" applyAlignment="1">
      <alignment horizontal="right" vertical="center"/>
    </xf>
    <xf numFmtId="0" fontId="8"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 xfId="0" applyFont="1" applyFill="1" applyBorder="1" applyAlignment="1">
      <alignment vertical="center"/>
    </xf>
    <xf numFmtId="0" fontId="3" fillId="5" borderId="2" xfId="0" applyFont="1" applyFill="1" applyBorder="1" applyAlignment="1">
      <alignment horizontal="right" vertical="center"/>
    </xf>
    <xf numFmtId="0" fontId="9" fillId="0" borderId="2" xfId="0" applyFont="1" applyBorder="1" applyAlignment="1">
      <alignment horizontal="left" vertical="center" wrapText="1"/>
    </xf>
    <xf numFmtId="49" fontId="9" fillId="0" borderId="2" xfId="0" applyNumberFormat="1" applyFont="1" applyBorder="1" applyAlignment="1">
      <alignment horizontal="left" vertical="center"/>
    </xf>
    <xf numFmtId="0" fontId="9" fillId="0" borderId="2" xfId="2" applyFont="1" applyBorder="1" applyAlignment="1">
      <alignment horizontal="left" vertical="center" wrapText="1"/>
    </xf>
    <xf numFmtId="49" fontId="9" fillId="0" borderId="2" xfId="0" applyNumberFormat="1" applyFont="1" applyBorder="1" applyAlignment="1">
      <alignment horizontal="center" vertical="center" wrapText="1"/>
    </xf>
    <xf numFmtId="4" fontId="9" fillId="4" borderId="2" xfId="0" applyNumberFormat="1" applyFont="1" applyFill="1" applyBorder="1" applyAlignment="1">
      <alignment horizontal="right" vertical="center" wrapText="1"/>
    </xf>
    <xf numFmtId="4" fontId="9" fillId="0" borderId="2" xfId="0" applyNumberFormat="1" applyFont="1" applyBorder="1" applyAlignment="1">
      <alignment horizontal="right" vertical="center" wrapText="1"/>
    </xf>
    <xf numFmtId="49" fontId="9" fillId="0" borderId="2" xfId="0" applyNumberFormat="1"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2" applyBorder="1" applyAlignment="1">
      <alignment horizontal="left" vertical="center" wrapText="1"/>
    </xf>
    <xf numFmtId="0" fontId="10" fillId="0" borderId="2" xfId="2" applyBorder="1" applyAlignment="1">
      <alignment horizontal="center" vertical="center" wrapText="1"/>
    </xf>
    <xf numFmtId="4" fontId="9" fillId="0" borderId="0" xfId="0" applyNumberFormat="1" applyFont="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9" fillId="0" borderId="0" xfId="0" applyFont="1" applyAlignment="1">
      <alignment vertical="center"/>
    </xf>
    <xf numFmtId="49" fontId="9" fillId="4" borderId="2" xfId="0" applyNumberFormat="1" applyFont="1" applyFill="1" applyBorder="1" applyAlignment="1">
      <alignment horizontal="center" vertical="center" wrapText="1"/>
    </xf>
    <xf numFmtId="0" fontId="9" fillId="4" borderId="2" xfId="2" applyFont="1" applyFill="1" applyBorder="1" applyAlignment="1">
      <alignment horizontal="left" vertical="center" wrapText="1"/>
    </xf>
    <xf numFmtId="0" fontId="9" fillId="4" borderId="2" xfId="0" applyFont="1" applyFill="1" applyBorder="1" applyAlignment="1">
      <alignment horizontal="center" vertical="center" wrapText="1"/>
    </xf>
    <xf numFmtId="49" fontId="0" fillId="0" borderId="2" xfId="0" applyNumberFormat="1" applyBorder="1" applyAlignment="1">
      <alignment horizontal="center" vertical="center" wrapText="1"/>
    </xf>
    <xf numFmtId="0" fontId="11" fillId="4" borderId="2" xfId="2" applyFont="1" applyFill="1" applyBorder="1" applyAlignment="1">
      <alignment horizontal="left" vertical="center" wrapText="1"/>
    </xf>
    <xf numFmtId="4" fontId="0" fillId="4" borderId="2" xfId="0" applyNumberFormat="1" applyFill="1" applyBorder="1" applyAlignment="1">
      <alignment horizontal="right" vertical="center" wrapText="1"/>
    </xf>
    <xf numFmtId="0" fontId="9" fillId="0" borderId="2" xfId="0" applyFont="1" applyBorder="1" applyAlignment="1">
      <alignment vertical="center" wrapText="1"/>
    </xf>
    <xf numFmtId="0" fontId="0" fillId="4" borderId="2" xfId="0" applyFill="1" applyBorder="1" applyAlignment="1">
      <alignment vertical="center" wrapText="1"/>
    </xf>
    <xf numFmtId="49" fontId="9" fillId="4" borderId="2" xfId="0" applyNumberFormat="1" applyFont="1" applyFill="1" applyBorder="1" applyAlignment="1">
      <alignment horizontal="left" vertical="center" wrapText="1"/>
    </xf>
    <xf numFmtId="14" fontId="9" fillId="4" borderId="2" xfId="0" applyNumberFormat="1" applyFont="1" applyFill="1" applyBorder="1" applyAlignment="1">
      <alignment horizontal="center" vertical="center" wrapText="1"/>
    </xf>
    <xf numFmtId="49" fontId="9" fillId="4" borderId="2" xfId="0" applyNumberFormat="1" applyFont="1" applyFill="1" applyBorder="1" applyAlignment="1">
      <alignment horizontal="left" vertical="center"/>
    </xf>
    <xf numFmtId="0" fontId="9" fillId="4" borderId="2" xfId="0" applyFont="1" applyFill="1" applyBorder="1" applyAlignment="1">
      <alignment vertical="center" wrapText="1"/>
    </xf>
    <xf numFmtId="4" fontId="2" fillId="0" borderId="2" xfId="0" applyNumberFormat="1" applyFont="1" applyBorder="1" applyAlignment="1">
      <alignment horizontal="right" vertical="center" wrapText="1"/>
    </xf>
    <xf numFmtId="0" fontId="8" fillId="5" borderId="2" xfId="2" applyFont="1" applyFill="1" applyBorder="1" applyAlignment="1">
      <alignment vertical="center" wrapText="1"/>
    </xf>
    <xf numFmtId="0" fontId="8" fillId="5" borderId="2" xfId="2" applyFont="1" applyFill="1" applyBorder="1" applyAlignment="1">
      <alignment vertical="center"/>
    </xf>
    <xf numFmtId="0" fontId="8" fillId="5" borderId="2" xfId="2" applyFont="1" applyFill="1" applyBorder="1" applyAlignment="1">
      <alignment horizontal="center" vertical="center" wrapText="1"/>
    </xf>
    <xf numFmtId="0" fontId="12" fillId="5" borderId="2" xfId="2" applyFont="1" applyFill="1" applyBorder="1" applyAlignment="1">
      <alignment vertical="center" wrapText="1"/>
    </xf>
    <xf numFmtId="0" fontId="9" fillId="4" borderId="0" xfId="0" applyFont="1" applyFill="1" applyAlignment="1">
      <alignment vertical="center"/>
    </xf>
    <xf numFmtId="4" fontId="2" fillId="0" borderId="2" xfId="0" applyNumberFormat="1" applyFont="1" applyBorder="1" applyAlignment="1">
      <alignment horizontal="center" vertical="center"/>
    </xf>
    <xf numFmtId="0" fontId="9" fillId="4" borderId="2" xfId="0" applyFont="1" applyFill="1" applyBorder="1" applyAlignment="1">
      <alignment horizontal="center" vertical="center"/>
    </xf>
    <xf numFmtId="4" fontId="9" fillId="0" borderId="2" xfId="0" applyNumberFormat="1" applyFont="1" applyBorder="1" applyAlignment="1">
      <alignment horizontal="center" vertical="center"/>
    </xf>
    <xf numFmtId="0" fontId="9" fillId="0" borderId="2" xfId="0" applyFont="1" applyBorder="1" applyAlignment="1">
      <alignment horizontal="justify" vertical="center"/>
    </xf>
    <xf numFmtId="4" fontId="9" fillId="0" borderId="2" xfId="0" applyNumberFormat="1" applyFont="1" applyBorder="1" applyAlignment="1">
      <alignment horizontal="right" vertical="center"/>
    </xf>
    <xf numFmtId="0" fontId="9" fillId="4" borderId="2" xfId="0" applyFont="1" applyFill="1" applyBorder="1" applyAlignment="1">
      <alignment horizontal="justify" vertical="center"/>
    </xf>
    <xf numFmtId="4" fontId="9" fillId="4" borderId="2" xfId="0" applyNumberFormat="1" applyFont="1" applyFill="1" applyBorder="1" applyAlignment="1">
      <alignment horizontal="right" vertical="center"/>
    </xf>
    <xf numFmtId="0" fontId="2" fillId="4" borderId="2" xfId="0" applyFont="1" applyFill="1" applyBorder="1" applyAlignment="1">
      <alignment horizontal="center" vertical="center"/>
    </xf>
    <xf numFmtId="49" fontId="2" fillId="0" borderId="2" xfId="0" applyNumberFormat="1" applyFont="1" applyBorder="1" applyAlignment="1">
      <alignment horizontal="center" vertical="center" wrapText="1"/>
    </xf>
    <xf numFmtId="164" fontId="9" fillId="0" borderId="2" xfId="1" applyFont="1" applyFill="1" applyBorder="1" applyAlignment="1">
      <alignment horizontal="center" vertical="center"/>
    </xf>
    <xf numFmtId="164" fontId="9" fillId="0" borderId="2" xfId="0" applyNumberFormat="1" applyFont="1" applyBorder="1" applyAlignment="1">
      <alignment horizontal="center" vertical="center"/>
    </xf>
    <xf numFmtId="0" fontId="2" fillId="0" borderId="2" xfId="0" applyFont="1" applyBorder="1" applyAlignment="1">
      <alignment horizontal="right" vertical="center" wrapText="1"/>
    </xf>
    <xf numFmtId="49" fontId="2" fillId="4" borderId="5" xfId="0" applyNumberFormat="1" applyFont="1" applyFill="1" applyBorder="1" applyAlignment="1">
      <alignment horizontal="center" vertical="center" wrapText="1"/>
    </xf>
    <xf numFmtId="0" fontId="9" fillId="0" borderId="2" xfId="0" applyFont="1" applyBorder="1" applyAlignment="1">
      <alignment horizontal="right" vertical="center" wrapText="1"/>
    </xf>
    <xf numFmtId="4" fontId="9" fillId="0" borderId="0" xfId="0" applyNumberFormat="1" applyFont="1" applyAlignment="1">
      <alignment horizontal="left" vertical="center" wrapText="1"/>
    </xf>
    <xf numFmtId="0" fontId="9" fillId="0" borderId="6" xfId="0" applyFont="1" applyBorder="1" applyAlignment="1">
      <alignment vertical="center" wrapText="1"/>
    </xf>
    <xf numFmtId="49" fontId="9" fillId="0" borderId="6" xfId="0" applyNumberFormat="1" applyFont="1" applyBorder="1" applyAlignment="1">
      <alignment horizontal="center" vertical="center" wrapText="1"/>
    </xf>
    <xf numFmtId="4" fontId="9" fillId="4" borderId="6" xfId="0" applyNumberFormat="1" applyFont="1" applyFill="1" applyBorder="1" applyAlignment="1">
      <alignment horizontal="right" vertical="center" wrapText="1"/>
    </xf>
    <xf numFmtId="49" fontId="9" fillId="0" borderId="6" xfId="0" applyNumberFormat="1" applyFont="1" applyBorder="1" applyAlignment="1">
      <alignment horizontal="left" vertical="center" wrapText="1"/>
    </xf>
    <xf numFmtId="0" fontId="9" fillId="0" borderId="6" xfId="0" applyFont="1" applyBorder="1" applyAlignment="1">
      <alignment horizontal="center" vertical="center" wrapText="1"/>
    </xf>
    <xf numFmtId="0" fontId="2" fillId="0" borderId="6" xfId="0" applyFont="1" applyBorder="1" applyAlignment="1">
      <alignment horizontal="center" vertical="center"/>
    </xf>
    <xf numFmtId="4" fontId="9" fillId="0" borderId="2" xfId="0" applyNumberFormat="1" applyFont="1" applyBorder="1" applyAlignment="1">
      <alignment horizontal="left" vertical="center" wrapText="1"/>
    </xf>
    <xf numFmtId="0" fontId="9" fillId="0" borderId="2" xfId="0" applyFont="1" applyBorder="1" applyAlignment="1">
      <alignment vertical="center"/>
    </xf>
    <xf numFmtId="49" fontId="9" fillId="0" borderId="0" xfId="0" applyNumberFormat="1" applyFont="1" applyAlignment="1">
      <alignment horizontal="center" vertical="center" wrapText="1"/>
    </xf>
    <xf numFmtId="0" fontId="9" fillId="4" borderId="0" xfId="0" applyFont="1" applyFill="1" applyAlignment="1">
      <alignment vertical="center" wrapText="1"/>
    </xf>
    <xf numFmtId="4" fontId="9" fillId="4" borderId="0" xfId="0" applyNumberFormat="1" applyFont="1" applyFill="1" applyAlignment="1">
      <alignment horizontal="right" vertical="center" wrapText="1"/>
    </xf>
    <xf numFmtId="0" fontId="14" fillId="0" borderId="2" xfId="0" applyFont="1" applyBorder="1" applyAlignment="1">
      <alignment horizontal="center" vertical="center" wrapText="1"/>
    </xf>
    <xf numFmtId="0" fontId="2" fillId="4" borderId="0" xfId="0" applyFont="1" applyFill="1" applyAlignment="1">
      <alignment vertical="center"/>
    </xf>
    <xf numFmtId="0" fontId="2" fillId="0" borderId="0" xfId="0" applyFont="1" applyAlignment="1">
      <alignment vertical="center"/>
    </xf>
    <xf numFmtId="0" fontId="9" fillId="4" borderId="2" xfId="0" applyFont="1" applyFill="1" applyBorder="1" applyAlignment="1">
      <alignment vertical="center"/>
    </xf>
    <xf numFmtId="0" fontId="2" fillId="0" borderId="0" xfId="0" applyFont="1" applyAlignment="1">
      <alignment horizontal="right" vertical="center" wrapText="1"/>
    </xf>
    <xf numFmtId="0" fontId="9" fillId="4" borderId="5" xfId="0" applyFont="1" applyFill="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49" fontId="2" fillId="4" borderId="2" xfId="0" applyNumberFormat="1" applyFont="1" applyFill="1" applyBorder="1" applyAlignment="1">
      <alignment horizontal="center" vertical="center" wrapText="1"/>
    </xf>
    <xf numFmtId="0" fontId="9" fillId="0" borderId="2" xfId="0" applyFont="1" applyBorder="1" applyAlignment="1">
      <alignment horizontal="justify" vertical="center" wrapText="1"/>
    </xf>
    <xf numFmtId="0" fontId="8" fillId="5" borderId="2" xfId="0" applyFont="1" applyFill="1" applyBorder="1" applyAlignment="1">
      <alignment horizontal="left" vertical="center" wrapText="1"/>
    </xf>
    <xf numFmtId="0" fontId="8" fillId="5" borderId="2" xfId="0" applyFont="1" applyFill="1" applyBorder="1" applyAlignment="1">
      <alignment horizontal="left" vertical="center"/>
    </xf>
    <xf numFmtId="0" fontId="3" fillId="5" borderId="2" xfId="0" applyFont="1" applyFill="1" applyBorder="1" applyAlignment="1">
      <alignment horizontal="left" vertical="center"/>
    </xf>
    <xf numFmtId="0" fontId="3" fillId="5" borderId="2" xfId="0" applyFont="1" applyFill="1" applyBorder="1" applyAlignment="1">
      <alignment horizontal="left" vertical="center" wrapText="1"/>
    </xf>
    <xf numFmtId="49" fontId="14" fillId="4" borderId="2" xfId="0" applyNumberFormat="1" applyFont="1" applyFill="1" applyBorder="1" applyAlignment="1">
      <alignment horizontal="left" vertical="center"/>
    </xf>
    <xf numFmtId="0" fontId="14" fillId="4" borderId="2" xfId="0" applyFont="1" applyFill="1" applyBorder="1" applyAlignment="1">
      <alignment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right" vertical="center" wrapText="1"/>
    </xf>
    <xf numFmtId="4" fontId="14" fillId="0" borderId="2" xfId="0" applyNumberFormat="1" applyFont="1" applyBorder="1" applyAlignment="1">
      <alignment horizontal="right" vertical="center" wrapText="1"/>
    </xf>
    <xf numFmtId="49" fontId="14" fillId="4" borderId="2" xfId="0" applyNumberFormat="1" applyFont="1" applyFill="1" applyBorder="1" applyAlignment="1">
      <alignment horizontal="left" vertical="center" wrapText="1"/>
    </xf>
    <xf numFmtId="0" fontId="9" fillId="4" borderId="2" xfId="2" applyFont="1" applyFill="1" applyBorder="1" applyAlignment="1">
      <alignment horizontal="center" vertical="center" wrapText="1"/>
    </xf>
    <xf numFmtId="0" fontId="3" fillId="5" borderId="2" xfId="0" applyFont="1" applyFill="1" applyBorder="1" applyAlignment="1">
      <alignment vertical="center" wrapText="1"/>
    </xf>
    <xf numFmtId="49" fontId="8" fillId="5" borderId="2" xfId="0" applyNumberFormat="1" applyFont="1" applyFill="1" applyBorder="1" applyAlignment="1">
      <alignment horizontal="left" vertical="center"/>
    </xf>
    <xf numFmtId="49" fontId="8" fillId="5" borderId="2" xfId="0" applyNumberFormat="1" applyFont="1" applyFill="1" applyBorder="1" applyAlignment="1">
      <alignment horizontal="left" vertical="center" wrapText="1"/>
    </xf>
    <xf numFmtId="49" fontId="8"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49" fontId="2" fillId="4" borderId="2" xfId="0" applyNumberFormat="1" applyFont="1" applyFill="1" applyBorder="1" applyAlignment="1">
      <alignment horizontal="left" vertical="center"/>
    </xf>
    <xf numFmtId="0" fontId="2" fillId="4" borderId="2" xfId="0" applyFont="1" applyFill="1" applyBorder="1" applyAlignment="1">
      <alignment vertical="center" wrapText="1"/>
    </xf>
    <xf numFmtId="4" fontId="2" fillId="4" borderId="2" xfId="0" applyNumberFormat="1" applyFont="1" applyFill="1" applyBorder="1" applyAlignment="1">
      <alignment horizontal="right" vertical="center" wrapText="1"/>
    </xf>
    <xf numFmtId="49" fontId="2" fillId="0" borderId="2" xfId="0" applyNumberFormat="1" applyFont="1" applyBorder="1" applyAlignment="1">
      <alignment horizontal="left" vertical="center" wrapText="1"/>
    </xf>
    <xf numFmtId="49" fontId="2" fillId="4" borderId="2" xfId="0" applyNumberFormat="1" applyFont="1" applyFill="1" applyBorder="1" applyAlignment="1">
      <alignment horizontal="left" vertical="center" wrapText="1"/>
    </xf>
    <xf numFmtId="0" fontId="8" fillId="6" borderId="2" xfId="2" applyFont="1" applyFill="1" applyBorder="1" applyAlignment="1">
      <alignment vertical="center" wrapText="1"/>
    </xf>
    <xf numFmtId="0" fontId="8" fillId="6" borderId="2" xfId="0" applyFont="1" applyFill="1" applyBorder="1" applyAlignment="1">
      <alignment horizontal="left" vertical="center" wrapText="1"/>
    </xf>
    <xf numFmtId="0" fontId="2" fillId="0" borderId="2" xfId="0" applyFont="1" applyBorder="1" applyAlignment="1">
      <alignment horizontal="left" vertical="center" wrapText="1"/>
    </xf>
    <xf numFmtId="0" fontId="9" fillId="4" borderId="2" xfId="0" applyFont="1" applyFill="1" applyBorder="1" applyAlignment="1">
      <alignment horizontal="left" vertical="center"/>
    </xf>
    <xf numFmtId="0" fontId="0" fillId="4" borderId="0" xfId="0" applyFill="1" applyAlignment="1">
      <alignment vertical="center"/>
    </xf>
    <xf numFmtId="0" fontId="0" fillId="0" borderId="2" xfId="0" applyBorder="1" applyAlignment="1">
      <alignment horizontal="center" vertical="center"/>
    </xf>
    <xf numFmtId="4" fontId="9" fillId="4" borderId="2" xfId="2" applyNumberFormat="1" applyFont="1" applyFill="1" applyBorder="1" applyAlignment="1">
      <alignment horizontal="left" vertical="center" wrapText="1"/>
    </xf>
    <xf numFmtId="0" fontId="10" fillId="4" borderId="2" xfId="2"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4" fontId="15" fillId="4" borderId="0" xfId="0" applyNumberFormat="1" applyFont="1" applyFill="1" applyAlignment="1">
      <alignment horizontal="left" vertical="center"/>
    </xf>
    <xf numFmtId="0" fontId="16" fillId="0" borderId="0" xfId="0" applyFont="1" applyAlignment="1">
      <alignment vertical="center"/>
    </xf>
    <xf numFmtId="0" fontId="9" fillId="0" borderId="0" xfId="0" applyFont="1" applyAlignment="1">
      <alignment vertical="center" wrapText="1"/>
    </xf>
    <xf numFmtId="0" fontId="9" fillId="4" borderId="2" xfId="0" applyFont="1" applyFill="1" applyBorder="1" applyAlignment="1">
      <alignment horizontal="left" vertical="center" wrapText="1"/>
    </xf>
    <xf numFmtId="49" fontId="16" fillId="0" borderId="2" xfId="0" applyNumberFormat="1" applyFont="1" applyBorder="1" applyAlignment="1">
      <alignment horizontal="center" vertical="center" wrapText="1"/>
    </xf>
    <xf numFmtId="0" fontId="2" fillId="4" borderId="2" xfId="0" applyFont="1" applyFill="1" applyBorder="1" applyAlignment="1">
      <alignment horizontal="center" vertical="center" wrapText="1"/>
    </xf>
    <xf numFmtId="49" fontId="9" fillId="0" borderId="6" xfId="0" applyNumberFormat="1" applyFont="1" applyBorder="1" applyAlignment="1">
      <alignment horizontal="left"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left" vertical="center"/>
    </xf>
    <xf numFmtId="0" fontId="8" fillId="4" borderId="2" xfId="0" applyFont="1" applyFill="1" applyBorder="1" applyAlignment="1">
      <alignment horizontal="left" vertical="center"/>
    </xf>
    <xf numFmtId="16" fontId="9" fillId="0" borderId="2" xfId="0" applyNumberFormat="1" applyFont="1" applyBorder="1" applyAlignment="1">
      <alignment horizontal="center" vertical="center"/>
    </xf>
    <xf numFmtId="4" fontId="9" fillId="0" borderId="2" xfId="2" applyNumberFormat="1" applyFont="1" applyBorder="1" applyAlignment="1">
      <alignment horizontal="left" vertical="center" wrapText="1"/>
    </xf>
    <xf numFmtId="49" fontId="9" fillId="4" borderId="0" xfId="0" applyNumberFormat="1" applyFont="1" applyFill="1" applyAlignment="1">
      <alignment horizontal="center" vertical="center" wrapText="1"/>
    </xf>
    <xf numFmtId="0" fontId="9" fillId="4" borderId="0" xfId="0" applyFont="1" applyFill="1" applyAlignment="1">
      <alignment horizontal="center" vertical="center"/>
    </xf>
    <xf numFmtId="0" fontId="8" fillId="5" borderId="2" xfId="2" applyFont="1" applyFill="1" applyBorder="1" applyAlignment="1">
      <alignment horizontal="left" vertical="center" wrapText="1"/>
    </xf>
    <xf numFmtId="0" fontId="8" fillId="5" borderId="2" xfId="2" applyFont="1" applyFill="1" applyBorder="1" applyAlignment="1">
      <alignment horizontal="left" vertical="center"/>
    </xf>
    <xf numFmtId="0" fontId="12" fillId="5" borderId="2" xfId="2" applyFont="1" applyFill="1" applyBorder="1" applyAlignment="1">
      <alignment horizontal="left" vertical="center" wrapText="1"/>
    </xf>
    <xf numFmtId="49" fontId="2" fillId="0" borderId="2" xfId="0" applyNumberFormat="1" applyFont="1" applyBorder="1" applyAlignment="1">
      <alignment horizontal="left" vertical="center"/>
    </xf>
    <xf numFmtId="0" fontId="2" fillId="0" borderId="2" xfId="0" applyFont="1" applyBorder="1" applyAlignment="1">
      <alignment vertical="center" wrapText="1"/>
    </xf>
    <xf numFmtId="0" fontId="9" fillId="0" borderId="2" xfId="2" applyFont="1" applyBorder="1" applyAlignment="1">
      <alignment horizontal="center" vertical="center" wrapText="1"/>
    </xf>
    <xf numFmtId="0" fontId="10" fillId="0" borderId="2" xfId="2" applyBorder="1" applyAlignment="1">
      <alignment horizontal="center" vertical="center"/>
    </xf>
    <xf numFmtId="0" fontId="13" fillId="0" borderId="0" xfId="0" applyFont="1" applyAlignment="1">
      <alignment vertical="center"/>
    </xf>
    <xf numFmtId="0" fontId="17" fillId="0" borderId="2" xfId="0" applyFont="1" applyBorder="1" applyAlignment="1">
      <alignment vertical="center" wrapText="1"/>
    </xf>
    <xf numFmtId="14" fontId="9" fillId="0" borderId="5"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8" fillId="5" borderId="0" xfId="0" applyFont="1" applyFill="1" applyAlignment="1">
      <alignment horizontal="left" vertical="center"/>
    </xf>
    <xf numFmtId="49" fontId="9" fillId="0" borderId="2" xfId="0" applyNumberFormat="1" applyFont="1" applyBorder="1" applyAlignment="1">
      <alignment vertical="center" wrapText="1"/>
    </xf>
    <xf numFmtId="49" fontId="18" fillId="0" borderId="2" xfId="0" applyNumberFormat="1" applyFont="1" applyBorder="1" applyAlignment="1">
      <alignment horizontal="left" vertical="center" wrapText="1"/>
    </xf>
    <xf numFmtId="0" fontId="18" fillId="0" borderId="2" xfId="0" applyFont="1" applyBorder="1" applyAlignment="1">
      <alignment horizontal="justify" vertical="center"/>
    </xf>
    <xf numFmtId="0" fontId="18" fillId="0" borderId="2" xfId="0" applyFont="1" applyBorder="1" applyAlignment="1">
      <alignment horizontal="center" vertical="center"/>
    </xf>
    <xf numFmtId="4" fontId="18" fillId="0" borderId="2" xfId="0" applyNumberFormat="1" applyFont="1" applyBorder="1" applyAlignment="1">
      <alignment horizontal="right" vertical="center" wrapText="1"/>
    </xf>
    <xf numFmtId="49" fontId="18" fillId="0" borderId="2" xfId="0" applyNumberFormat="1" applyFont="1" applyBorder="1" applyAlignment="1">
      <alignment vertical="center" wrapText="1"/>
    </xf>
    <xf numFmtId="49" fontId="18" fillId="0" borderId="2" xfId="0" applyNumberFormat="1" applyFont="1" applyBorder="1" applyAlignment="1">
      <alignment horizontal="center" vertical="center" wrapText="1"/>
    </xf>
    <xf numFmtId="0" fontId="2" fillId="4" borderId="0" xfId="0" applyFont="1" applyFill="1" applyAlignment="1">
      <alignment horizontal="center" vertical="center"/>
    </xf>
    <xf numFmtId="0" fontId="18" fillId="0" borderId="2" xfId="0" applyFont="1" applyBorder="1" applyAlignment="1">
      <alignment vertical="center" wrapText="1"/>
    </xf>
    <xf numFmtId="0" fontId="2" fillId="3" borderId="2" xfId="0" applyFont="1" applyFill="1" applyBorder="1" applyAlignment="1">
      <alignment vertical="center"/>
    </xf>
    <xf numFmtId="0" fontId="2" fillId="3" borderId="2" xfId="0"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 fontId="2" fillId="3" borderId="2" xfId="0" applyNumberFormat="1" applyFont="1" applyFill="1" applyBorder="1" applyAlignment="1">
      <alignment horizontal="right" vertical="center" wrapText="1"/>
    </xf>
    <xf numFmtId="0" fontId="2" fillId="3" borderId="2" xfId="0" applyFont="1" applyFill="1" applyBorder="1" applyAlignment="1">
      <alignment vertical="center" wrapText="1"/>
    </xf>
    <xf numFmtId="49" fontId="2" fillId="3" borderId="2" xfId="0" applyNumberFormat="1"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49" fontId="9" fillId="5" borderId="2" xfId="0" applyNumberFormat="1" applyFont="1" applyFill="1" applyBorder="1" applyAlignment="1">
      <alignment horizontal="center" vertical="center"/>
    </xf>
    <xf numFmtId="49" fontId="8" fillId="5" borderId="6" xfId="0" applyNumberFormat="1" applyFont="1" applyFill="1" applyBorder="1" applyAlignment="1">
      <alignment horizontal="left" vertical="center"/>
    </xf>
    <xf numFmtId="0" fontId="8" fillId="5" borderId="6" xfId="2" applyFont="1" applyFill="1" applyBorder="1" applyAlignment="1">
      <alignment vertical="center" wrapText="1"/>
    </xf>
    <xf numFmtId="49" fontId="9" fillId="5" borderId="6" xfId="0" applyNumberFormat="1" applyFont="1" applyFill="1" applyBorder="1" applyAlignment="1">
      <alignment horizontal="center" vertical="center"/>
    </xf>
    <xf numFmtId="49" fontId="16" fillId="0" borderId="5" xfId="0" applyNumberFormat="1" applyFont="1" applyBorder="1" applyAlignment="1">
      <alignment horizontal="center" vertical="center" wrapText="1"/>
    </xf>
    <xf numFmtId="49" fontId="9" fillId="0" borderId="2" xfId="0" applyNumberFormat="1" applyFont="1" applyBorder="1" applyAlignment="1">
      <alignment horizontal="right" vertical="center" wrapText="1"/>
    </xf>
    <xf numFmtId="0" fontId="2" fillId="4" borderId="5" xfId="0" applyFont="1" applyFill="1" applyBorder="1" applyAlignment="1">
      <alignment horizontal="justify" vertical="center"/>
    </xf>
    <xf numFmtId="0" fontId="2" fillId="4" borderId="5" xfId="0" applyFont="1" applyFill="1" applyBorder="1" applyAlignment="1">
      <alignment horizontal="center" vertical="center"/>
    </xf>
    <xf numFmtId="4" fontId="2" fillId="4" borderId="5" xfId="0" applyNumberFormat="1" applyFont="1" applyFill="1" applyBorder="1" applyAlignment="1">
      <alignment horizontal="right" vertical="center" wrapText="1"/>
    </xf>
    <xf numFmtId="49" fontId="2" fillId="4" borderId="5" xfId="0" applyNumberFormat="1" applyFont="1" applyFill="1" applyBorder="1" applyAlignment="1">
      <alignment horizontal="left" vertical="center" wrapText="1"/>
    </xf>
    <xf numFmtId="0" fontId="9" fillId="4" borderId="5" xfId="0" applyFont="1" applyFill="1" applyBorder="1" applyAlignment="1">
      <alignment horizontal="justify" vertical="center"/>
    </xf>
    <xf numFmtId="49" fontId="9" fillId="4" borderId="5" xfId="0" applyNumberFormat="1" applyFont="1" applyFill="1" applyBorder="1" applyAlignment="1">
      <alignment horizontal="center" vertical="center" wrapText="1"/>
    </xf>
    <xf numFmtId="4" fontId="9" fillId="4" borderId="5" xfId="0" applyNumberFormat="1" applyFont="1" applyFill="1" applyBorder="1" applyAlignment="1">
      <alignment horizontal="right" vertical="center" wrapText="1"/>
    </xf>
    <xf numFmtId="4" fontId="9" fillId="0" borderId="5" xfId="0" applyNumberFormat="1" applyFont="1" applyBorder="1" applyAlignment="1">
      <alignment horizontal="right" vertical="center" wrapText="1"/>
    </xf>
    <xf numFmtId="49" fontId="9" fillId="4" borderId="5" xfId="0" applyNumberFormat="1" applyFont="1" applyFill="1" applyBorder="1" applyAlignment="1">
      <alignment horizontal="left" vertical="center" wrapText="1"/>
    </xf>
    <xf numFmtId="0" fontId="9" fillId="4" borderId="5" xfId="0" applyFont="1" applyFill="1" applyBorder="1" applyAlignment="1">
      <alignment horizontal="center" vertical="center" wrapText="1"/>
    </xf>
    <xf numFmtId="49" fontId="8" fillId="5" borderId="5" xfId="0" applyNumberFormat="1" applyFont="1" applyFill="1" applyBorder="1" applyAlignment="1">
      <alignment horizontal="left" vertical="center"/>
    </xf>
    <xf numFmtId="0" fontId="19" fillId="5" borderId="5" xfId="2" applyFont="1" applyFill="1" applyBorder="1" applyAlignment="1">
      <alignment vertical="center" wrapText="1"/>
    </xf>
    <xf numFmtId="49" fontId="9" fillId="5" borderId="5" xfId="0" applyNumberFormat="1" applyFont="1" applyFill="1" applyBorder="1" applyAlignment="1">
      <alignment horizontal="center" vertical="center"/>
    </xf>
    <xf numFmtId="49" fontId="8" fillId="5" borderId="0" xfId="0" applyNumberFormat="1" applyFont="1" applyFill="1" applyAlignment="1">
      <alignment horizontal="left" vertical="center" wrapText="1"/>
    </xf>
    <xf numFmtId="4" fontId="0" fillId="0" borderId="0" xfId="0" applyNumberFormat="1" applyAlignment="1">
      <alignment horizontal="right" vertical="center"/>
    </xf>
    <xf numFmtId="49" fontId="14" fillId="0" borderId="2" xfId="0" applyNumberFormat="1" applyFont="1" applyBorder="1" applyAlignment="1">
      <alignment horizontal="left" vertical="center" wrapText="1"/>
    </xf>
    <xf numFmtId="0" fontId="14" fillId="0" borderId="2" xfId="0" applyFont="1" applyBorder="1" applyAlignment="1">
      <alignment horizontal="left" vertical="center"/>
    </xf>
    <xf numFmtId="0" fontId="14" fillId="0" borderId="2" xfId="2" applyFont="1" applyBorder="1" applyAlignment="1">
      <alignment horizontal="center" vertical="center" wrapText="1"/>
    </xf>
    <xf numFmtId="0" fontId="14" fillId="0" borderId="2" xfId="0" applyFont="1" applyBorder="1" applyAlignment="1">
      <alignment horizontal="center" vertical="center"/>
    </xf>
    <xf numFmtId="49" fontId="14" fillId="0" borderId="2" xfId="0" applyNumberFormat="1" applyFont="1" applyBorder="1" applyAlignment="1">
      <alignment horizontal="center" vertical="center" wrapText="1"/>
    </xf>
    <xf numFmtId="0" fontId="9" fillId="0" borderId="0" xfId="0" applyFont="1"/>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X254"/>
  <sheetViews>
    <sheetView tabSelected="1" view="pageBreakPreview" zoomScale="60" zoomScaleNormal="90" workbookViewId="0">
      <pane ySplit="2" topLeftCell="A3" activePane="bottomLeft" state="frozen"/>
      <selection pane="bottomLeft" activeCell="B8" sqref="B8"/>
    </sheetView>
  </sheetViews>
  <sheetFormatPr defaultRowHeight="15" x14ac:dyDescent="0.25"/>
  <cols>
    <col min="1" max="1" width="18.28515625" style="187" customWidth="1"/>
    <col min="2" max="2" width="52.5703125" style="187" customWidth="1"/>
    <col min="3" max="3" width="18" style="187" customWidth="1"/>
    <col min="4" max="5" width="16.42578125" style="187" hidden="1" customWidth="1"/>
    <col min="6" max="6" width="16.7109375" style="187" customWidth="1"/>
    <col min="7" max="7" width="26" style="187" customWidth="1"/>
    <col min="8" max="8" width="14.5703125" style="187" customWidth="1"/>
    <col min="9" max="9" width="14.42578125" style="187" customWidth="1"/>
    <col min="10" max="11" width="15.5703125" style="187" customWidth="1"/>
    <col min="12" max="12" width="16.7109375" style="187" customWidth="1"/>
    <col min="13" max="13" width="14.85546875" style="187" customWidth="1"/>
    <col min="14" max="14" width="38" style="187" customWidth="1"/>
    <col min="15" max="15" width="16.28515625" style="187" bestFit="1" customWidth="1"/>
    <col min="16" max="16" width="14.85546875" style="187" customWidth="1"/>
    <col min="17" max="17" width="4.28515625" hidden="1" customWidth="1"/>
    <col min="18" max="18" width="12.28515625" hidden="1" customWidth="1"/>
    <col min="19" max="19" width="9.140625" hidden="1" customWidth="1"/>
    <col min="20" max="20" width="12.28515625" hidden="1" customWidth="1"/>
  </cols>
  <sheetData>
    <row r="1" spans="1:42" s="3" customFormat="1" ht="24" customHeight="1" thickBot="1" x14ac:dyDescent="0.3">
      <c r="A1" s="1" t="s">
        <v>0</v>
      </c>
      <c r="B1" s="1"/>
      <c r="C1" s="1"/>
      <c r="D1" s="1"/>
      <c r="E1" s="1"/>
      <c r="F1" s="1"/>
      <c r="G1" s="1"/>
      <c r="H1" s="1"/>
      <c r="I1" s="1"/>
      <c r="J1" s="1"/>
      <c r="K1" s="1"/>
      <c r="L1" s="1"/>
      <c r="M1" s="1"/>
      <c r="N1" s="1"/>
      <c r="O1" s="1"/>
      <c r="P1" s="1"/>
      <c r="Q1" s="2"/>
      <c r="R1" s="2"/>
      <c r="S1" s="2"/>
      <c r="T1" s="2"/>
    </row>
    <row r="2" spans="1:42" s="8" customFormat="1" ht="75" x14ac:dyDescent="0.25">
      <c r="A2" s="4" t="s">
        <v>1</v>
      </c>
      <c r="B2" s="4" t="s">
        <v>2</v>
      </c>
      <c r="C2" s="4" t="s">
        <v>3</v>
      </c>
      <c r="D2" s="5" t="s">
        <v>4</v>
      </c>
      <c r="E2" s="5" t="s">
        <v>5</v>
      </c>
      <c r="F2" s="5" t="s">
        <v>5</v>
      </c>
      <c r="G2" s="4" t="s">
        <v>6</v>
      </c>
      <c r="H2" s="4" t="s">
        <v>7</v>
      </c>
      <c r="I2" s="4" t="s">
        <v>8</v>
      </c>
      <c r="J2" s="4" t="s">
        <v>9</v>
      </c>
      <c r="K2" s="4" t="s">
        <v>10</v>
      </c>
      <c r="L2" s="4" t="s">
        <v>11</v>
      </c>
      <c r="M2" s="4" t="s">
        <v>12</v>
      </c>
      <c r="N2" s="4" t="s">
        <v>13</v>
      </c>
      <c r="O2" s="6" t="s">
        <v>14</v>
      </c>
      <c r="P2" s="4" t="s">
        <v>15</v>
      </c>
      <c r="Q2" s="7"/>
      <c r="R2" s="7" t="s">
        <v>16</v>
      </c>
      <c r="S2" s="7" t="s">
        <v>17</v>
      </c>
      <c r="T2" s="7" t="s">
        <v>18</v>
      </c>
    </row>
    <row r="3" spans="1:42" s="8" customFormat="1" x14ac:dyDescent="0.25">
      <c r="A3" s="10" t="s">
        <v>19</v>
      </c>
      <c r="B3" s="10"/>
      <c r="C3" s="11"/>
      <c r="D3" s="12"/>
      <c r="E3" s="12"/>
      <c r="F3" s="12"/>
      <c r="G3" s="10" t="s">
        <v>20</v>
      </c>
      <c r="H3" s="10" t="s">
        <v>20</v>
      </c>
      <c r="I3" s="11" t="s">
        <v>20</v>
      </c>
      <c r="J3" s="11" t="s">
        <v>20</v>
      </c>
      <c r="K3" s="11"/>
      <c r="L3" s="11" t="s">
        <v>20</v>
      </c>
      <c r="M3" s="11" t="s">
        <v>20</v>
      </c>
      <c r="N3" s="13" t="s">
        <v>20</v>
      </c>
      <c r="O3" s="11"/>
      <c r="P3" s="11"/>
      <c r="Q3" s="14"/>
      <c r="R3" s="14"/>
      <c r="S3" s="15"/>
      <c r="T3" s="16"/>
    </row>
    <row r="4" spans="1:42" s="8" customFormat="1" ht="30" x14ac:dyDescent="0.25">
      <c r="A4" s="18" t="s">
        <v>21</v>
      </c>
      <c r="B4" s="19" t="s">
        <v>22</v>
      </c>
      <c r="C4" s="20" t="s">
        <v>23</v>
      </c>
      <c r="D4" s="21">
        <v>94225</v>
      </c>
      <c r="E4" s="21">
        <f>D4/7.5345</f>
        <v>12505.80662286814</v>
      </c>
      <c r="F4" s="22">
        <v>25000</v>
      </c>
      <c r="G4" s="23" t="s">
        <v>24</v>
      </c>
      <c r="H4" s="23"/>
      <c r="I4" s="20" t="s">
        <v>25</v>
      </c>
      <c r="J4" s="20" t="s">
        <v>26</v>
      </c>
      <c r="K4" s="20" t="s">
        <v>25</v>
      </c>
      <c r="L4" s="20" t="s">
        <v>27</v>
      </c>
      <c r="M4" s="20" t="s">
        <v>28</v>
      </c>
      <c r="N4" s="24"/>
      <c r="O4" s="25"/>
      <c r="P4" s="20"/>
      <c r="Q4" s="14"/>
      <c r="R4" s="14"/>
      <c r="S4" s="15"/>
      <c r="T4" s="16"/>
    </row>
    <row r="5" spans="1:42" s="8" customFormat="1" ht="30" x14ac:dyDescent="0.25">
      <c r="A5" s="18" t="s">
        <v>30</v>
      </c>
      <c r="B5" s="26" t="s">
        <v>31</v>
      </c>
      <c r="C5" s="27" t="s">
        <v>32</v>
      </c>
      <c r="D5" s="21"/>
      <c r="E5" s="21"/>
      <c r="F5" s="22">
        <v>15000</v>
      </c>
      <c r="G5" s="23" t="s">
        <v>24</v>
      </c>
      <c r="H5" s="23"/>
      <c r="I5" s="20" t="s">
        <v>25</v>
      </c>
      <c r="J5" s="20" t="s">
        <v>26</v>
      </c>
      <c r="K5" s="20" t="s">
        <v>25</v>
      </c>
      <c r="L5" s="20" t="s">
        <v>27</v>
      </c>
      <c r="M5" s="20" t="s">
        <v>28</v>
      </c>
      <c r="N5" s="24"/>
      <c r="O5" s="25"/>
      <c r="P5" s="20"/>
      <c r="Q5" s="14"/>
      <c r="R5" s="14"/>
      <c r="S5" s="15"/>
      <c r="T5" s="16"/>
    </row>
    <row r="6" spans="1:42" s="8" customFormat="1" x14ac:dyDescent="0.25">
      <c r="A6" s="10" t="s">
        <v>33</v>
      </c>
      <c r="B6" s="10"/>
      <c r="C6" s="11"/>
      <c r="D6" s="12"/>
      <c r="E6" s="12"/>
      <c r="F6" s="12"/>
      <c r="G6" s="10" t="s">
        <v>20</v>
      </c>
      <c r="H6" s="10" t="s">
        <v>20</v>
      </c>
      <c r="I6" s="11" t="s">
        <v>20</v>
      </c>
      <c r="J6" s="11" t="s">
        <v>20</v>
      </c>
      <c r="K6" s="11"/>
      <c r="L6" s="11" t="s">
        <v>20</v>
      </c>
      <c r="M6" s="11" t="s">
        <v>20</v>
      </c>
      <c r="N6" s="13"/>
      <c r="O6" s="11"/>
      <c r="P6" s="11"/>
      <c r="Q6" s="14"/>
      <c r="R6" s="14"/>
      <c r="S6" s="15"/>
      <c r="T6" s="16"/>
    </row>
    <row r="7" spans="1:42" s="31" customFormat="1" ht="30" x14ac:dyDescent="0.25">
      <c r="A7" s="23" t="s">
        <v>34</v>
      </c>
      <c r="B7" s="19" t="s">
        <v>35</v>
      </c>
      <c r="C7" s="20" t="s">
        <v>36</v>
      </c>
      <c r="D7" s="21">
        <v>358000</v>
      </c>
      <c r="E7" s="21">
        <f t="shared" ref="E7:E17" si="0">D7/7.5345</f>
        <v>47514.765412436122</v>
      </c>
      <c r="F7" s="28">
        <v>66000</v>
      </c>
      <c r="G7" s="23" t="s">
        <v>37</v>
      </c>
      <c r="H7" s="23"/>
      <c r="I7" s="20" t="s">
        <v>38</v>
      </c>
      <c r="J7" s="20" t="s">
        <v>39</v>
      </c>
      <c r="K7" s="20" t="s">
        <v>25</v>
      </c>
      <c r="L7" s="20" t="s">
        <v>40</v>
      </c>
      <c r="M7" s="20" t="s">
        <v>41</v>
      </c>
      <c r="N7" s="29"/>
      <c r="O7" s="30"/>
      <c r="P7" s="20"/>
      <c r="Q7" s="20"/>
      <c r="R7" s="20" t="s">
        <v>29</v>
      </c>
      <c r="S7" s="19" t="s">
        <v>42</v>
      </c>
      <c r="T7" s="22"/>
      <c r="U7" s="8"/>
      <c r="V7" s="8"/>
      <c r="W7" s="8"/>
      <c r="X7" s="8"/>
      <c r="Y7" s="8"/>
      <c r="Z7" s="8"/>
      <c r="AA7" s="8"/>
      <c r="AB7" s="8"/>
      <c r="AC7" s="8"/>
      <c r="AD7" s="8"/>
      <c r="AE7" s="8"/>
      <c r="AF7" s="8"/>
      <c r="AG7" s="8"/>
      <c r="AH7" s="8"/>
      <c r="AI7" s="8"/>
      <c r="AJ7" s="8"/>
      <c r="AK7" s="8"/>
      <c r="AL7" s="8"/>
      <c r="AM7" s="8"/>
      <c r="AN7" s="8"/>
      <c r="AO7" s="8"/>
      <c r="AP7" s="8"/>
    </row>
    <row r="8" spans="1:42" s="31" customFormat="1" ht="165" x14ac:dyDescent="0.25">
      <c r="A8" s="18" t="s">
        <v>43</v>
      </c>
      <c r="B8" s="19" t="s">
        <v>44</v>
      </c>
      <c r="C8" s="20" t="s">
        <v>45</v>
      </c>
      <c r="D8" s="21">
        <v>94225</v>
      </c>
      <c r="E8" s="21">
        <f t="shared" si="0"/>
        <v>12505.80662286814</v>
      </c>
      <c r="F8" s="22">
        <v>15902</v>
      </c>
      <c r="G8" s="23" t="s">
        <v>24</v>
      </c>
      <c r="H8" s="23"/>
      <c r="I8" s="20" t="s">
        <v>25</v>
      </c>
      <c r="J8" s="20" t="s">
        <v>39</v>
      </c>
      <c r="K8" s="32" t="s">
        <v>25</v>
      </c>
      <c r="L8" s="20" t="s">
        <v>46</v>
      </c>
      <c r="M8" s="20" t="s">
        <v>28</v>
      </c>
      <c r="N8" s="24" t="s">
        <v>47</v>
      </c>
      <c r="O8" s="25"/>
      <c r="P8" s="20"/>
      <c r="Q8" s="20"/>
      <c r="R8" s="20"/>
      <c r="S8" s="19"/>
      <c r="T8" s="22"/>
      <c r="U8" s="8"/>
      <c r="V8" s="8"/>
      <c r="W8" s="8"/>
      <c r="X8" s="8"/>
      <c r="Y8" s="8"/>
      <c r="Z8" s="8"/>
      <c r="AA8" s="8"/>
      <c r="AB8" s="8"/>
      <c r="AC8" s="8"/>
      <c r="AD8" s="8"/>
      <c r="AE8" s="8"/>
      <c r="AF8" s="8"/>
      <c r="AG8" s="8"/>
      <c r="AH8" s="8"/>
      <c r="AI8" s="8"/>
      <c r="AJ8" s="8"/>
      <c r="AK8" s="8"/>
      <c r="AL8" s="8"/>
      <c r="AM8" s="8"/>
      <c r="AN8" s="8"/>
      <c r="AO8" s="8"/>
      <c r="AP8" s="8"/>
    </row>
    <row r="9" spans="1:42" s="31" customFormat="1" ht="30" x14ac:dyDescent="0.25">
      <c r="A9" s="18" t="s">
        <v>48</v>
      </c>
      <c r="B9" s="19" t="s">
        <v>49</v>
      </c>
      <c r="C9" s="20" t="s">
        <v>50</v>
      </c>
      <c r="D9" s="21">
        <v>105000</v>
      </c>
      <c r="E9" s="21">
        <f t="shared" si="0"/>
        <v>13935.894883535735</v>
      </c>
      <c r="F9" s="22">
        <f>ROUND(E9,0)</f>
        <v>13936</v>
      </c>
      <c r="G9" s="23" t="s">
        <v>24</v>
      </c>
      <c r="H9" s="23"/>
      <c r="I9" s="20" t="s">
        <v>25</v>
      </c>
      <c r="J9" s="20" t="s">
        <v>51</v>
      </c>
      <c r="K9" s="20" t="s">
        <v>25</v>
      </c>
      <c r="L9" s="20" t="s">
        <v>52</v>
      </c>
      <c r="M9" s="20" t="s">
        <v>28</v>
      </c>
      <c r="N9" s="24"/>
      <c r="O9" s="25"/>
      <c r="P9" s="20"/>
      <c r="Q9" s="20"/>
      <c r="R9" s="20"/>
      <c r="S9" s="33"/>
      <c r="T9" s="21"/>
      <c r="U9" s="8"/>
      <c r="V9" s="8"/>
      <c r="W9" s="8"/>
      <c r="X9" s="8"/>
      <c r="Y9" s="8"/>
      <c r="Z9" s="8"/>
      <c r="AA9" s="8"/>
      <c r="AB9" s="8"/>
      <c r="AC9" s="8"/>
      <c r="AD9" s="8"/>
      <c r="AE9" s="8"/>
      <c r="AF9" s="8"/>
      <c r="AG9" s="8"/>
      <c r="AH9" s="8"/>
      <c r="AI9" s="8"/>
      <c r="AJ9" s="8"/>
      <c r="AK9" s="8"/>
      <c r="AL9" s="8"/>
      <c r="AM9" s="8"/>
      <c r="AN9" s="8"/>
      <c r="AO9" s="8"/>
      <c r="AP9" s="8"/>
    </row>
    <row r="10" spans="1:42" s="8" customFormat="1" ht="30" x14ac:dyDescent="0.25">
      <c r="A10" s="18" t="s">
        <v>53</v>
      </c>
      <c r="B10" s="19" t="s">
        <v>54</v>
      </c>
      <c r="C10" s="20" t="s">
        <v>55</v>
      </c>
      <c r="D10" s="21">
        <v>21000</v>
      </c>
      <c r="E10" s="21">
        <f t="shared" si="0"/>
        <v>2787.1789767071468</v>
      </c>
      <c r="F10" s="22">
        <v>26500</v>
      </c>
      <c r="G10" s="23" t="s">
        <v>24</v>
      </c>
      <c r="H10" s="23"/>
      <c r="I10" s="20" t="s">
        <v>25</v>
      </c>
      <c r="J10" s="20" t="s">
        <v>26</v>
      </c>
      <c r="K10" s="20" t="s">
        <v>25</v>
      </c>
      <c r="L10" s="20" t="s">
        <v>27</v>
      </c>
      <c r="M10" s="20" t="s">
        <v>56</v>
      </c>
      <c r="N10" s="24"/>
      <c r="O10" s="34"/>
      <c r="P10" s="20"/>
      <c r="Q10" s="35"/>
      <c r="R10" s="35"/>
      <c r="S10" s="36"/>
      <c r="T10" s="37"/>
    </row>
    <row r="11" spans="1:42" s="8" customFormat="1" ht="30" x14ac:dyDescent="0.25">
      <c r="A11" s="18" t="s">
        <v>57</v>
      </c>
      <c r="B11" s="38" t="s">
        <v>58</v>
      </c>
      <c r="C11" s="20" t="s">
        <v>59</v>
      </c>
      <c r="D11" s="21">
        <v>600000</v>
      </c>
      <c r="E11" s="21">
        <f t="shared" si="0"/>
        <v>79633.685048775631</v>
      </c>
      <c r="F11" s="22">
        <v>23800</v>
      </c>
      <c r="G11" s="23" t="s">
        <v>24</v>
      </c>
      <c r="H11" s="23"/>
      <c r="I11" s="20" t="s">
        <v>25</v>
      </c>
      <c r="J11" s="20" t="s">
        <v>51</v>
      </c>
      <c r="K11" s="20" t="s">
        <v>25</v>
      </c>
      <c r="L11" s="20" t="s">
        <v>27</v>
      </c>
      <c r="M11" s="20" t="s">
        <v>28</v>
      </c>
      <c r="N11" s="24"/>
      <c r="O11" s="34"/>
      <c r="P11" s="20"/>
      <c r="Q11" s="35"/>
      <c r="R11" s="35"/>
      <c r="S11" s="39"/>
      <c r="T11" s="37"/>
    </row>
    <row r="12" spans="1:42" s="8" customFormat="1" ht="165" x14ac:dyDescent="0.25">
      <c r="A12" s="23" t="s">
        <v>60</v>
      </c>
      <c r="B12" s="33" t="s">
        <v>61</v>
      </c>
      <c r="C12" s="32" t="s">
        <v>62</v>
      </c>
      <c r="D12" s="21">
        <v>800000</v>
      </c>
      <c r="E12" s="21">
        <v>106178.24673170084</v>
      </c>
      <c r="F12" s="22">
        <v>44994.7</v>
      </c>
      <c r="G12" s="23" t="s">
        <v>37</v>
      </c>
      <c r="H12" s="23"/>
      <c r="I12" s="20" t="s">
        <v>38</v>
      </c>
      <c r="J12" s="20" t="s">
        <v>39</v>
      </c>
      <c r="K12" s="32" t="s">
        <v>25</v>
      </c>
      <c r="L12" s="20" t="s">
        <v>52</v>
      </c>
      <c r="M12" s="20" t="s">
        <v>28</v>
      </c>
      <c r="N12" s="24" t="s">
        <v>63</v>
      </c>
      <c r="O12" s="34"/>
      <c r="P12" s="20"/>
      <c r="Q12" s="35"/>
      <c r="R12" s="35"/>
      <c r="S12" s="39"/>
      <c r="T12" s="37"/>
    </row>
    <row r="13" spans="1:42" s="8" customFormat="1" ht="30" x14ac:dyDescent="0.25">
      <c r="A13" s="40" t="s">
        <v>64</v>
      </c>
      <c r="B13" s="33" t="s">
        <v>65</v>
      </c>
      <c r="C13" s="32" t="s">
        <v>66</v>
      </c>
      <c r="D13" s="21">
        <v>800000</v>
      </c>
      <c r="E13" s="21">
        <f t="shared" si="0"/>
        <v>106178.24673170084</v>
      </c>
      <c r="F13" s="22">
        <v>26500</v>
      </c>
      <c r="G13" s="23" t="s">
        <v>24</v>
      </c>
      <c r="H13" s="23"/>
      <c r="I13" s="20" t="s">
        <v>38</v>
      </c>
      <c r="J13" s="20" t="s">
        <v>51</v>
      </c>
      <c r="K13" s="20" t="s">
        <v>25</v>
      </c>
      <c r="L13" s="20" t="s">
        <v>27</v>
      </c>
      <c r="M13" s="20" t="s">
        <v>67</v>
      </c>
      <c r="N13" s="24"/>
      <c r="O13" s="34"/>
      <c r="P13" s="20"/>
      <c r="Q13" s="35"/>
      <c r="R13" s="35"/>
      <c r="S13" s="39"/>
      <c r="T13" s="37"/>
    </row>
    <row r="14" spans="1:42" s="8" customFormat="1" ht="30" x14ac:dyDescent="0.25">
      <c r="A14" s="17" t="s">
        <v>68</v>
      </c>
      <c r="B14" s="38" t="s">
        <v>69</v>
      </c>
      <c r="C14" s="20" t="s">
        <v>70</v>
      </c>
      <c r="D14" s="21">
        <v>30618</v>
      </c>
      <c r="E14" s="21">
        <f t="shared" si="0"/>
        <v>4063.7069480390201</v>
      </c>
      <c r="F14" s="22">
        <f>ROUND(E14,0)</f>
        <v>4064</v>
      </c>
      <c r="G14" s="23" t="s">
        <v>24</v>
      </c>
      <c r="H14" s="23"/>
      <c r="I14" s="20" t="s">
        <v>25</v>
      </c>
      <c r="J14" s="20" t="s">
        <v>51</v>
      </c>
      <c r="K14" s="20" t="s">
        <v>25</v>
      </c>
      <c r="L14" s="20" t="s">
        <v>27</v>
      </c>
      <c r="M14" s="20" t="s">
        <v>28</v>
      </c>
      <c r="N14" s="24"/>
      <c r="O14" s="41"/>
      <c r="P14" s="20"/>
      <c r="Q14" s="35"/>
      <c r="R14" s="35"/>
      <c r="S14" s="39"/>
      <c r="T14" s="37"/>
    </row>
    <row r="15" spans="1:42" s="8" customFormat="1" ht="30" x14ac:dyDescent="0.25">
      <c r="A15" s="42" t="s">
        <v>71</v>
      </c>
      <c r="B15" s="43" t="s">
        <v>72</v>
      </c>
      <c r="C15" s="32" t="s">
        <v>73</v>
      </c>
      <c r="D15" s="21">
        <v>150000</v>
      </c>
      <c r="E15" s="21">
        <f t="shared" si="0"/>
        <v>19908.421262193908</v>
      </c>
      <c r="F15" s="22">
        <v>18000</v>
      </c>
      <c r="G15" s="40" t="s">
        <v>24</v>
      </c>
      <c r="H15" s="40"/>
      <c r="I15" s="32" t="s">
        <v>25</v>
      </c>
      <c r="J15" s="32" t="s">
        <v>51</v>
      </c>
      <c r="K15" s="32" t="s">
        <v>25</v>
      </c>
      <c r="L15" s="32" t="s">
        <v>52</v>
      </c>
      <c r="M15" s="32" t="s">
        <v>28</v>
      </c>
      <c r="N15" s="24"/>
      <c r="O15" s="25"/>
      <c r="P15" s="20"/>
      <c r="Q15" s="35"/>
      <c r="R15" s="35"/>
      <c r="S15" s="39"/>
      <c r="T15" s="37"/>
    </row>
    <row r="16" spans="1:42" s="8" customFormat="1" ht="30" x14ac:dyDescent="0.25">
      <c r="A16" s="18" t="s">
        <v>74</v>
      </c>
      <c r="B16" s="38" t="s">
        <v>75</v>
      </c>
      <c r="C16" s="20" t="s">
        <v>66</v>
      </c>
      <c r="D16" s="21">
        <v>75000</v>
      </c>
      <c r="E16" s="21">
        <f t="shared" si="0"/>
        <v>9954.2106310969539</v>
      </c>
      <c r="F16" s="22">
        <v>10000</v>
      </c>
      <c r="G16" s="23" t="s">
        <v>24</v>
      </c>
      <c r="H16" s="23"/>
      <c r="I16" s="20" t="s">
        <v>25</v>
      </c>
      <c r="J16" s="20" t="s">
        <v>51</v>
      </c>
      <c r="K16" s="20" t="s">
        <v>25</v>
      </c>
      <c r="L16" s="20" t="s">
        <v>27</v>
      </c>
      <c r="M16" s="20" t="s">
        <v>28</v>
      </c>
      <c r="N16" s="34"/>
      <c r="O16" s="34"/>
      <c r="P16" s="20"/>
      <c r="Q16" s="35"/>
      <c r="R16" s="35"/>
      <c r="S16" s="39"/>
      <c r="T16" s="37"/>
    </row>
    <row r="17" spans="1:42" s="31" customFormat="1" ht="30" x14ac:dyDescent="0.25">
      <c r="A17" s="18" t="s">
        <v>76</v>
      </c>
      <c r="B17" s="19" t="s">
        <v>77</v>
      </c>
      <c r="C17" s="20" t="s">
        <v>78</v>
      </c>
      <c r="D17" s="21">
        <v>150000</v>
      </c>
      <c r="E17" s="21">
        <f t="shared" si="0"/>
        <v>19908.421262193908</v>
      </c>
      <c r="F17" s="22">
        <v>14000</v>
      </c>
      <c r="G17" s="23" t="s">
        <v>24</v>
      </c>
      <c r="H17" s="23"/>
      <c r="I17" s="20" t="s">
        <v>25</v>
      </c>
      <c r="J17" s="20" t="s">
        <v>51</v>
      </c>
      <c r="K17" s="20" t="s">
        <v>25</v>
      </c>
      <c r="L17" s="20" t="s">
        <v>27</v>
      </c>
      <c r="M17" s="20" t="s">
        <v>28</v>
      </c>
      <c r="N17" s="34"/>
      <c r="O17" s="34"/>
      <c r="P17" s="20"/>
      <c r="Q17" s="20"/>
      <c r="R17" s="20" t="s">
        <v>29</v>
      </c>
      <c r="S17" s="33" t="s">
        <v>79</v>
      </c>
      <c r="T17" s="21"/>
      <c r="U17" s="8"/>
      <c r="V17" s="8"/>
      <c r="W17" s="8"/>
      <c r="X17" s="8"/>
      <c r="Y17" s="8"/>
      <c r="Z17" s="8"/>
      <c r="AA17" s="8"/>
      <c r="AB17" s="8"/>
      <c r="AC17" s="8"/>
      <c r="AD17" s="8"/>
      <c r="AE17" s="8"/>
      <c r="AF17" s="8"/>
      <c r="AG17" s="8"/>
      <c r="AH17" s="8"/>
      <c r="AI17" s="8"/>
      <c r="AJ17" s="8"/>
      <c r="AK17" s="8"/>
      <c r="AL17" s="8"/>
      <c r="AM17" s="8"/>
      <c r="AN17" s="8"/>
      <c r="AO17" s="8"/>
      <c r="AP17" s="8"/>
    </row>
    <row r="18" spans="1:42" s="8" customFormat="1" ht="15" customHeight="1" x14ac:dyDescent="0.25">
      <c r="A18" s="46" t="s">
        <v>80</v>
      </c>
      <c r="B18" s="45"/>
      <c r="C18" s="45"/>
      <c r="D18" s="45"/>
      <c r="E18" s="45"/>
      <c r="F18" s="45"/>
      <c r="G18" s="45"/>
      <c r="H18" s="45"/>
      <c r="I18" s="45"/>
      <c r="J18" s="45"/>
      <c r="K18" s="45"/>
      <c r="L18" s="45"/>
      <c r="M18" s="45"/>
      <c r="N18" s="45"/>
      <c r="O18" s="47"/>
      <c r="P18" s="45"/>
      <c r="Q18" s="48"/>
      <c r="R18" s="48"/>
      <c r="S18" s="48"/>
      <c r="T18" s="48"/>
    </row>
    <row r="19" spans="1:42" s="8" customFormat="1" x14ac:dyDescent="0.25">
      <c r="A19" s="23" t="s">
        <v>81</v>
      </c>
      <c r="B19" s="38" t="s">
        <v>82</v>
      </c>
      <c r="C19" s="20" t="s">
        <v>83</v>
      </c>
      <c r="D19" s="21">
        <v>1500000</v>
      </c>
      <c r="E19" s="21">
        <f t="shared" ref="E19:E56" si="1">D19/7.5345</f>
        <v>199084.21262193908</v>
      </c>
      <c r="F19" s="28">
        <v>344350</v>
      </c>
      <c r="G19" s="23" t="s">
        <v>37</v>
      </c>
      <c r="H19" s="23"/>
      <c r="I19" s="20" t="s">
        <v>38</v>
      </c>
      <c r="J19" s="20" t="s">
        <v>51</v>
      </c>
      <c r="K19" s="20" t="s">
        <v>25</v>
      </c>
      <c r="L19" s="20" t="s">
        <v>27</v>
      </c>
      <c r="M19" s="20" t="s">
        <v>28</v>
      </c>
      <c r="N19" s="29"/>
      <c r="O19" s="30"/>
      <c r="P19" s="20"/>
      <c r="Q19" s="20"/>
      <c r="R19" s="20"/>
      <c r="S19" s="38"/>
      <c r="T19" s="22"/>
    </row>
    <row r="20" spans="1:42" s="49" customFormat="1" ht="30" x14ac:dyDescent="0.25">
      <c r="A20" s="42" t="s">
        <v>84</v>
      </c>
      <c r="B20" s="43" t="s">
        <v>85</v>
      </c>
      <c r="C20" s="32" t="s">
        <v>86</v>
      </c>
      <c r="D20" s="21">
        <v>190000</v>
      </c>
      <c r="E20" s="21">
        <f t="shared" si="1"/>
        <v>25217.333598778951</v>
      </c>
      <c r="F20" s="22">
        <f>ROUND(E20,0)</f>
        <v>25217</v>
      </c>
      <c r="G20" s="40" t="s">
        <v>24</v>
      </c>
      <c r="H20" s="40"/>
      <c r="I20" s="32" t="s">
        <v>38</v>
      </c>
      <c r="J20" s="32" t="s">
        <v>51</v>
      </c>
      <c r="K20" s="32" t="s">
        <v>25</v>
      </c>
      <c r="L20" s="20" t="s">
        <v>40</v>
      </c>
      <c r="M20" s="32" t="s">
        <v>28</v>
      </c>
      <c r="N20" s="24"/>
      <c r="O20" s="25"/>
      <c r="P20" s="32"/>
      <c r="Q20" s="32"/>
      <c r="R20" s="32"/>
      <c r="S20" s="43"/>
      <c r="T20" s="21"/>
      <c r="U20" s="8"/>
      <c r="V20" s="8"/>
      <c r="W20" s="8"/>
      <c r="X20" s="8"/>
      <c r="Y20" s="8"/>
      <c r="Z20" s="8"/>
      <c r="AA20" s="8"/>
      <c r="AB20" s="8"/>
      <c r="AC20" s="8"/>
      <c r="AD20" s="8"/>
      <c r="AE20" s="8"/>
      <c r="AF20" s="8"/>
      <c r="AG20" s="8"/>
      <c r="AH20" s="8"/>
      <c r="AI20" s="8"/>
      <c r="AJ20" s="8"/>
      <c r="AK20" s="8"/>
      <c r="AL20" s="8"/>
      <c r="AM20" s="8"/>
      <c r="AN20" s="8"/>
      <c r="AO20" s="8"/>
      <c r="AP20" s="8"/>
    </row>
    <row r="21" spans="1:42" s="8" customFormat="1" x14ac:dyDescent="0.25">
      <c r="A21" s="23" t="s">
        <v>87</v>
      </c>
      <c r="B21" s="38" t="s">
        <v>88</v>
      </c>
      <c r="C21" s="20" t="s">
        <v>89</v>
      </c>
      <c r="D21" s="21">
        <f>1400000</f>
        <v>1400000</v>
      </c>
      <c r="E21" s="21">
        <f t="shared" si="1"/>
        <v>185811.93178047647</v>
      </c>
      <c r="F21" s="22">
        <v>80000</v>
      </c>
      <c r="G21" s="23" t="s">
        <v>37</v>
      </c>
      <c r="H21" s="23"/>
      <c r="I21" s="20" t="s">
        <v>38</v>
      </c>
      <c r="J21" s="20" t="s">
        <v>51</v>
      </c>
      <c r="K21" s="20" t="s">
        <v>25</v>
      </c>
      <c r="L21" s="20" t="s">
        <v>27</v>
      </c>
      <c r="M21" s="20" t="s">
        <v>28</v>
      </c>
      <c r="N21" s="24"/>
      <c r="O21" s="25"/>
      <c r="P21" s="20"/>
      <c r="Q21" s="20"/>
      <c r="R21" s="20"/>
      <c r="S21" s="43"/>
      <c r="T21" s="21"/>
    </row>
    <row r="22" spans="1:42" s="8" customFormat="1" x14ac:dyDescent="0.25">
      <c r="A22" s="18" t="s">
        <v>90</v>
      </c>
      <c r="B22" s="38" t="s">
        <v>91</v>
      </c>
      <c r="C22" s="20" t="s">
        <v>92</v>
      </c>
      <c r="D22" s="21">
        <v>10000000</v>
      </c>
      <c r="E22" s="21">
        <f t="shared" si="1"/>
        <v>1327228.0841462605</v>
      </c>
      <c r="F22" s="22">
        <v>450000</v>
      </c>
      <c r="G22" s="23" t="s">
        <v>37</v>
      </c>
      <c r="H22" s="23"/>
      <c r="I22" s="20" t="s">
        <v>38</v>
      </c>
      <c r="J22" s="20" t="s">
        <v>51</v>
      </c>
      <c r="K22" s="20" t="s">
        <v>25</v>
      </c>
      <c r="L22" s="20" t="s">
        <v>27</v>
      </c>
      <c r="M22" s="20" t="s">
        <v>28</v>
      </c>
      <c r="N22" s="24"/>
      <c r="O22" s="25"/>
      <c r="P22" s="20"/>
      <c r="Q22" s="20"/>
      <c r="R22" s="20"/>
      <c r="S22" s="19"/>
      <c r="T22" s="21"/>
    </row>
    <row r="23" spans="1:42" s="8" customFormat="1" ht="225" x14ac:dyDescent="0.25">
      <c r="A23" s="23" t="s">
        <v>93</v>
      </c>
      <c r="B23" s="38" t="s">
        <v>91</v>
      </c>
      <c r="C23" s="20" t="s">
        <v>92</v>
      </c>
      <c r="D23" s="21">
        <v>10000000</v>
      </c>
      <c r="E23" s="21">
        <f t="shared" si="1"/>
        <v>1327228.0841462605</v>
      </c>
      <c r="F23" s="22">
        <v>2157847.2999999993</v>
      </c>
      <c r="G23" s="23" t="s">
        <v>37</v>
      </c>
      <c r="H23" s="23"/>
      <c r="I23" s="20" t="s">
        <v>38</v>
      </c>
      <c r="J23" s="20" t="s">
        <v>39</v>
      </c>
      <c r="K23" s="32" t="s">
        <v>25</v>
      </c>
      <c r="L23" s="20" t="s">
        <v>27</v>
      </c>
      <c r="M23" s="20" t="s">
        <v>41</v>
      </c>
      <c r="N23" s="24" t="s">
        <v>94</v>
      </c>
      <c r="O23" s="50"/>
      <c r="P23" s="20"/>
      <c r="Q23" s="20"/>
      <c r="R23" s="20"/>
      <c r="S23" s="19"/>
      <c r="T23" s="21"/>
    </row>
    <row r="24" spans="1:42" s="31" customFormat="1" x14ac:dyDescent="0.25">
      <c r="A24" s="23" t="s">
        <v>95</v>
      </c>
      <c r="B24" s="38" t="s">
        <v>96</v>
      </c>
      <c r="C24" s="20" t="s">
        <v>97</v>
      </c>
      <c r="D24" s="21"/>
      <c r="E24" s="21"/>
      <c r="F24" s="22">
        <v>87000</v>
      </c>
      <c r="G24" s="23" t="s">
        <v>37</v>
      </c>
      <c r="H24" s="23"/>
      <c r="I24" s="51" t="s">
        <v>38</v>
      </c>
      <c r="J24" s="20" t="s">
        <v>51</v>
      </c>
      <c r="K24" s="20" t="s">
        <v>25</v>
      </c>
      <c r="L24" s="20" t="s">
        <v>40</v>
      </c>
      <c r="M24" s="20" t="s">
        <v>28</v>
      </c>
      <c r="N24" s="24"/>
      <c r="O24" s="52"/>
      <c r="P24" s="20"/>
      <c r="Q24" s="20"/>
      <c r="R24" s="20"/>
      <c r="S24" s="19"/>
      <c r="T24" s="21"/>
    </row>
    <row r="25" spans="1:42" s="8" customFormat="1" ht="30" x14ac:dyDescent="0.25">
      <c r="A25" s="18" t="s">
        <v>98</v>
      </c>
      <c r="B25" s="38" t="s">
        <v>99</v>
      </c>
      <c r="C25" s="20" t="s">
        <v>97</v>
      </c>
      <c r="D25" s="21">
        <v>10000000</v>
      </c>
      <c r="E25" s="21">
        <f t="shared" si="1"/>
        <v>1327228.0841462605</v>
      </c>
      <c r="F25" s="22">
        <v>24000</v>
      </c>
      <c r="G25" s="40" t="s">
        <v>24</v>
      </c>
      <c r="H25" s="23"/>
      <c r="I25" s="20" t="s">
        <v>25</v>
      </c>
      <c r="J25" s="20" t="s">
        <v>51</v>
      </c>
      <c r="K25" s="20" t="s">
        <v>25</v>
      </c>
      <c r="L25" s="20" t="s">
        <v>52</v>
      </c>
      <c r="M25" s="20" t="s">
        <v>28</v>
      </c>
      <c r="N25" s="24"/>
      <c r="O25" s="25"/>
      <c r="P25" s="20"/>
      <c r="Q25" s="20"/>
      <c r="R25" s="20"/>
      <c r="S25" s="19"/>
      <c r="T25" s="21"/>
    </row>
    <row r="26" spans="1:42" s="8" customFormat="1" ht="31.5" customHeight="1" x14ac:dyDescent="0.25">
      <c r="A26" s="23" t="s">
        <v>100</v>
      </c>
      <c r="B26" s="53" t="s">
        <v>101</v>
      </c>
      <c r="C26" s="25" t="s">
        <v>102</v>
      </c>
      <c r="D26" s="22">
        <v>3500000</v>
      </c>
      <c r="E26" s="22">
        <f t="shared" si="1"/>
        <v>464529.82945119118</v>
      </c>
      <c r="F26" s="22">
        <v>315000</v>
      </c>
      <c r="G26" s="23" t="s">
        <v>37</v>
      </c>
      <c r="H26" s="23"/>
      <c r="I26" s="25" t="s">
        <v>38</v>
      </c>
      <c r="J26" s="20" t="s">
        <v>51</v>
      </c>
      <c r="K26" s="20" t="s">
        <v>25</v>
      </c>
      <c r="L26" s="20" t="s">
        <v>40</v>
      </c>
      <c r="M26" s="20" t="s">
        <v>28</v>
      </c>
      <c r="N26" s="24"/>
      <c r="O26" s="25"/>
      <c r="P26" s="20"/>
      <c r="Q26" s="20"/>
      <c r="R26" s="20"/>
      <c r="S26" s="19"/>
      <c r="T26" s="21"/>
    </row>
    <row r="27" spans="1:42" s="8" customFormat="1" ht="31.5" customHeight="1" x14ac:dyDescent="0.25">
      <c r="A27" s="23" t="s">
        <v>103</v>
      </c>
      <c r="B27" s="38" t="s">
        <v>104</v>
      </c>
      <c r="C27" s="25">
        <v>39550000</v>
      </c>
      <c r="D27" s="22">
        <v>2120000</v>
      </c>
      <c r="E27" s="23" t="s">
        <v>37</v>
      </c>
      <c r="F27" s="54">
        <v>26500</v>
      </c>
      <c r="G27" s="23" t="s">
        <v>24</v>
      </c>
      <c r="H27" s="23"/>
      <c r="I27" s="20" t="s">
        <v>25</v>
      </c>
      <c r="J27" s="20" t="s">
        <v>51</v>
      </c>
      <c r="K27" s="20" t="s">
        <v>25</v>
      </c>
      <c r="L27" s="20" t="s">
        <v>52</v>
      </c>
      <c r="M27" s="20" t="s">
        <v>28</v>
      </c>
      <c r="N27" s="24"/>
      <c r="O27" s="25"/>
      <c r="P27" s="20"/>
      <c r="Q27" s="20"/>
      <c r="R27" s="20"/>
      <c r="S27" s="19"/>
      <c r="T27" s="21"/>
    </row>
    <row r="28" spans="1:42" s="8" customFormat="1" ht="30" x14ac:dyDescent="0.25">
      <c r="A28" s="40" t="s">
        <v>105</v>
      </c>
      <c r="B28" s="55" t="s">
        <v>106</v>
      </c>
      <c r="C28" s="51" t="s">
        <v>107</v>
      </c>
      <c r="D28" s="56">
        <v>199000</v>
      </c>
      <c r="E28" s="21">
        <f t="shared" si="1"/>
        <v>26411.838874510584</v>
      </c>
      <c r="F28" s="22">
        <f>ROUND(E28,0)</f>
        <v>26412</v>
      </c>
      <c r="G28" s="40" t="s">
        <v>24</v>
      </c>
      <c r="H28" s="23"/>
      <c r="I28" s="51" t="s">
        <v>25</v>
      </c>
      <c r="J28" s="51" t="s">
        <v>51</v>
      </c>
      <c r="K28" s="32" t="s">
        <v>25</v>
      </c>
      <c r="L28" s="20" t="s">
        <v>52</v>
      </c>
      <c r="M28" s="32" t="s">
        <v>28</v>
      </c>
      <c r="N28" s="24"/>
      <c r="O28" s="25"/>
      <c r="P28" s="51"/>
      <c r="Q28" s="20"/>
      <c r="R28" s="20"/>
      <c r="S28" s="19"/>
      <c r="T28" s="21"/>
    </row>
    <row r="29" spans="1:42" s="8" customFormat="1" ht="180" x14ac:dyDescent="0.25">
      <c r="A29" s="23" t="s">
        <v>108</v>
      </c>
      <c r="B29" s="38" t="s">
        <v>109</v>
      </c>
      <c r="C29" s="20" t="s">
        <v>110</v>
      </c>
      <c r="D29" s="22">
        <v>38000000</v>
      </c>
      <c r="E29" s="22">
        <f t="shared" si="1"/>
        <v>5043466.7197557902</v>
      </c>
      <c r="F29" s="22">
        <v>25000000</v>
      </c>
      <c r="G29" s="23" t="s">
        <v>37</v>
      </c>
      <c r="H29" s="23"/>
      <c r="I29" s="20" t="s">
        <v>38</v>
      </c>
      <c r="J29" s="20" t="s">
        <v>39</v>
      </c>
      <c r="K29" s="20" t="s">
        <v>25</v>
      </c>
      <c r="L29" s="20" t="s">
        <v>52</v>
      </c>
      <c r="M29" s="20" t="s">
        <v>41</v>
      </c>
      <c r="N29" s="24" t="s">
        <v>111</v>
      </c>
      <c r="O29" s="25"/>
      <c r="P29" s="20"/>
      <c r="Q29" s="20"/>
      <c r="R29" s="20"/>
      <c r="S29" s="19"/>
      <c r="T29" s="21"/>
    </row>
    <row r="30" spans="1:42" s="8" customFormat="1" x14ac:dyDescent="0.25">
      <c r="A30" s="23" t="s">
        <v>112</v>
      </c>
      <c r="B30" s="38" t="s">
        <v>113</v>
      </c>
      <c r="C30" s="25" t="s">
        <v>114</v>
      </c>
      <c r="D30" s="21">
        <v>1500000</v>
      </c>
      <c r="E30" s="21">
        <f t="shared" si="1"/>
        <v>199084.21262193908</v>
      </c>
      <c r="F30" s="22">
        <v>229000</v>
      </c>
      <c r="G30" s="23" t="s">
        <v>37</v>
      </c>
      <c r="H30" s="23"/>
      <c r="I30" s="20" t="s">
        <v>38</v>
      </c>
      <c r="J30" s="20" t="s">
        <v>51</v>
      </c>
      <c r="K30" s="20" t="s">
        <v>25</v>
      </c>
      <c r="L30" s="20" t="s">
        <v>27</v>
      </c>
      <c r="M30" s="20" t="s">
        <v>28</v>
      </c>
      <c r="N30" s="24"/>
      <c r="O30" s="57"/>
      <c r="P30" s="20"/>
      <c r="Q30" s="20"/>
      <c r="R30" s="20"/>
      <c r="S30" s="43"/>
      <c r="T30" s="21"/>
    </row>
    <row r="31" spans="1:42" s="8" customFormat="1" ht="165" x14ac:dyDescent="0.25">
      <c r="A31" s="18" t="s">
        <v>115</v>
      </c>
      <c r="B31" s="38" t="s">
        <v>116</v>
      </c>
      <c r="C31" s="20" t="s">
        <v>117</v>
      </c>
      <c r="D31" s="21"/>
      <c r="E31" s="21"/>
      <c r="F31" s="21">
        <v>1282000</v>
      </c>
      <c r="G31" s="23" t="s">
        <v>37</v>
      </c>
      <c r="H31" s="23"/>
      <c r="I31" s="20" t="s">
        <v>38</v>
      </c>
      <c r="J31" s="20" t="s">
        <v>39</v>
      </c>
      <c r="K31" s="20" t="s">
        <v>25</v>
      </c>
      <c r="L31" s="32" t="s">
        <v>52</v>
      </c>
      <c r="M31" s="20" t="s">
        <v>28</v>
      </c>
      <c r="N31" s="24" t="s">
        <v>118</v>
      </c>
      <c r="O31" s="30"/>
      <c r="P31" s="20"/>
      <c r="Q31" s="20"/>
      <c r="R31" s="20"/>
      <c r="S31" s="43"/>
      <c r="T31" s="21"/>
    </row>
    <row r="32" spans="1:42" s="31" customFormat="1" ht="165" x14ac:dyDescent="0.25">
      <c r="A32" s="18" t="s">
        <v>119</v>
      </c>
      <c r="B32" s="38" t="s">
        <v>120</v>
      </c>
      <c r="C32" s="20" t="s">
        <v>117</v>
      </c>
      <c r="D32" s="21">
        <v>65000000</v>
      </c>
      <c r="E32" s="21">
        <f t="shared" si="1"/>
        <v>8626982.5469506923</v>
      </c>
      <c r="F32" s="22">
        <v>12900000</v>
      </c>
      <c r="G32" s="23" t="s">
        <v>37</v>
      </c>
      <c r="H32" s="23"/>
      <c r="I32" s="20" t="s">
        <v>38</v>
      </c>
      <c r="J32" s="20" t="s">
        <v>39</v>
      </c>
      <c r="K32" s="20" t="s">
        <v>25</v>
      </c>
      <c r="L32" s="32" t="s">
        <v>52</v>
      </c>
      <c r="M32" s="20" t="s">
        <v>28</v>
      </c>
      <c r="N32" s="24" t="s">
        <v>121</v>
      </c>
      <c r="O32" s="25"/>
      <c r="P32" s="20"/>
      <c r="Q32" s="20"/>
      <c r="R32" s="20"/>
      <c r="S32" s="43"/>
      <c r="T32" s="21"/>
      <c r="U32" s="8"/>
      <c r="V32" s="8"/>
      <c r="W32" s="8"/>
      <c r="X32" s="8"/>
      <c r="Y32" s="8"/>
      <c r="Z32" s="8"/>
      <c r="AA32" s="8"/>
      <c r="AB32" s="8"/>
      <c r="AC32" s="8"/>
      <c r="AD32" s="8"/>
      <c r="AE32" s="8"/>
      <c r="AF32" s="8"/>
      <c r="AG32" s="8"/>
      <c r="AH32" s="8"/>
      <c r="AI32" s="8"/>
      <c r="AJ32" s="8"/>
      <c r="AK32" s="8"/>
      <c r="AL32" s="8"/>
      <c r="AM32" s="8"/>
      <c r="AN32" s="8"/>
      <c r="AO32" s="8"/>
      <c r="AP32" s="8"/>
    </row>
    <row r="33" spans="1:42" s="31" customFormat="1" ht="33" customHeight="1" x14ac:dyDescent="0.25">
      <c r="A33" s="18" t="s">
        <v>122</v>
      </c>
      <c r="B33" s="38" t="s">
        <v>123</v>
      </c>
      <c r="C33" s="20" t="s">
        <v>117</v>
      </c>
      <c r="D33" s="21">
        <v>65000000</v>
      </c>
      <c r="E33" s="21">
        <f t="shared" si="1"/>
        <v>8626982.5469506923</v>
      </c>
      <c r="F33" s="22">
        <v>250000</v>
      </c>
      <c r="G33" s="23" t="s">
        <v>37</v>
      </c>
      <c r="H33" s="23"/>
      <c r="I33" s="20" t="s">
        <v>38</v>
      </c>
      <c r="J33" s="20" t="s">
        <v>51</v>
      </c>
      <c r="K33" s="20" t="s">
        <v>25</v>
      </c>
      <c r="L33" s="32" t="s">
        <v>40</v>
      </c>
      <c r="M33" s="20" t="s">
        <v>28</v>
      </c>
      <c r="N33" s="24"/>
      <c r="O33" s="25"/>
      <c r="P33" s="20"/>
      <c r="Q33" s="20"/>
      <c r="R33" s="20"/>
      <c r="S33" s="43"/>
      <c r="T33" s="21"/>
      <c r="U33" s="8"/>
      <c r="V33" s="8"/>
      <c r="W33" s="8"/>
      <c r="X33" s="8"/>
      <c r="Y33" s="8"/>
      <c r="Z33" s="8"/>
      <c r="AA33" s="8"/>
      <c r="AB33" s="8"/>
      <c r="AC33" s="8"/>
      <c r="AD33" s="8"/>
      <c r="AE33" s="8"/>
      <c r="AF33" s="8"/>
      <c r="AG33" s="8"/>
      <c r="AH33" s="8"/>
      <c r="AI33" s="8"/>
      <c r="AJ33" s="8"/>
      <c r="AK33" s="8"/>
      <c r="AL33" s="8"/>
      <c r="AM33" s="8"/>
      <c r="AN33" s="8"/>
      <c r="AO33" s="8"/>
      <c r="AP33" s="8"/>
    </row>
    <row r="34" spans="1:42" s="31" customFormat="1" ht="135" x14ac:dyDescent="0.25">
      <c r="A34" s="23" t="s">
        <v>124</v>
      </c>
      <c r="B34" s="38" t="s">
        <v>125</v>
      </c>
      <c r="C34" s="20" t="s">
        <v>117</v>
      </c>
      <c r="D34" s="21">
        <v>65000000</v>
      </c>
      <c r="E34" s="21">
        <f t="shared" si="1"/>
        <v>8626982.5469506923</v>
      </c>
      <c r="F34" s="22">
        <v>1500000</v>
      </c>
      <c r="G34" s="23" t="s">
        <v>126</v>
      </c>
      <c r="H34" s="23"/>
      <c r="I34" s="20" t="s">
        <v>25</v>
      </c>
      <c r="J34" s="20" t="s">
        <v>39</v>
      </c>
      <c r="K34" s="20" t="s">
        <v>25</v>
      </c>
      <c r="L34" s="32" t="s">
        <v>52</v>
      </c>
      <c r="M34" s="20" t="s">
        <v>28</v>
      </c>
      <c r="N34" s="24" t="s">
        <v>127</v>
      </c>
      <c r="O34" s="30"/>
      <c r="P34" s="58"/>
      <c r="Q34" s="20"/>
      <c r="R34" s="20"/>
      <c r="S34" s="43"/>
      <c r="T34" s="21"/>
      <c r="U34" s="8"/>
      <c r="V34" s="8"/>
      <c r="W34" s="8"/>
      <c r="X34" s="8"/>
      <c r="Y34" s="8"/>
      <c r="Z34" s="8"/>
      <c r="AA34" s="8"/>
      <c r="AB34" s="8"/>
      <c r="AC34" s="8"/>
      <c r="AD34" s="8"/>
      <c r="AE34" s="8"/>
      <c r="AF34" s="8"/>
      <c r="AG34" s="8"/>
      <c r="AH34" s="8"/>
      <c r="AI34" s="8"/>
      <c r="AJ34" s="8"/>
      <c r="AK34" s="8"/>
      <c r="AL34" s="8"/>
      <c r="AM34" s="8"/>
      <c r="AN34" s="8"/>
      <c r="AO34" s="8"/>
      <c r="AP34" s="8"/>
    </row>
    <row r="35" spans="1:42" s="31" customFormat="1" x14ac:dyDescent="0.25">
      <c r="A35" s="18" t="s">
        <v>128</v>
      </c>
      <c r="B35" s="38" t="s">
        <v>129</v>
      </c>
      <c r="C35" s="20" t="s">
        <v>117</v>
      </c>
      <c r="D35" s="22">
        <v>65000000</v>
      </c>
      <c r="E35" s="22">
        <f t="shared" si="1"/>
        <v>8626982.5469506923</v>
      </c>
      <c r="F35" s="22">
        <v>500000</v>
      </c>
      <c r="G35" s="23" t="s">
        <v>37</v>
      </c>
      <c r="H35" s="23"/>
      <c r="I35" s="20" t="s">
        <v>25</v>
      </c>
      <c r="J35" s="20" t="s">
        <v>51</v>
      </c>
      <c r="K35" s="20" t="s">
        <v>25</v>
      </c>
      <c r="L35" s="20" t="s">
        <v>52</v>
      </c>
      <c r="M35" s="20" t="s">
        <v>28</v>
      </c>
      <c r="N35" s="24"/>
      <c r="O35" s="30"/>
      <c r="P35" s="58"/>
      <c r="Q35" s="20"/>
      <c r="R35" s="20"/>
      <c r="S35" s="43"/>
      <c r="T35" s="21"/>
      <c r="U35" s="8"/>
      <c r="V35" s="8"/>
      <c r="W35" s="8"/>
      <c r="X35" s="8"/>
      <c r="Y35" s="8"/>
      <c r="Z35" s="8"/>
      <c r="AA35" s="8"/>
      <c r="AB35" s="8"/>
      <c r="AC35" s="8"/>
      <c r="AD35" s="8"/>
      <c r="AE35" s="8"/>
      <c r="AF35" s="8"/>
      <c r="AG35" s="8"/>
      <c r="AH35" s="8"/>
      <c r="AI35" s="8"/>
      <c r="AJ35" s="8"/>
      <c r="AK35" s="8"/>
      <c r="AL35" s="8"/>
      <c r="AM35" s="8"/>
      <c r="AN35" s="8"/>
      <c r="AO35" s="8"/>
      <c r="AP35" s="8"/>
    </row>
    <row r="36" spans="1:42" s="31" customFormat="1" ht="30" x14ac:dyDescent="0.25">
      <c r="A36" s="18" t="s">
        <v>130</v>
      </c>
      <c r="B36" s="38" t="s">
        <v>131</v>
      </c>
      <c r="C36" s="20" t="s">
        <v>132</v>
      </c>
      <c r="D36" s="21">
        <v>65000000</v>
      </c>
      <c r="E36" s="21">
        <f t="shared" si="1"/>
        <v>8626982.5469506923</v>
      </c>
      <c r="F36" s="22">
        <v>25500</v>
      </c>
      <c r="G36" s="40" t="s">
        <v>24</v>
      </c>
      <c r="H36" s="23"/>
      <c r="I36" s="20" t="s">
        <v>25</v>
      </c>
      <c r="J36" s="20" t="s">
        <v>51</v>
      </c>
      <c r="K36" s="20" t="s">
        <v>25</v>
      </c>
      <c r="L36" s="32" t="s">
        <v>40</v>
      </c>
      <c r="M36" s="20" t="s">
        <v>28</v>
      </c>
      <c r="N36" s="24"/>
      <c r="O36" s="25"/>
      <c r="P36" s="20"/>
      <c r="Q36" s="20"/>
      <c r="R36" s="20"/>
      <c r="S36" s="43"/>
      <c r="T36" s="21"/>
      <c r="U36" s="8"/>
      <c r="V36" s="8"/>
      <c r="W36" s="8"/>
      <c r="X36" s="8"/>
      <c r="Y36" s="8"/>
      <c r="Z36" s="8"/>
      <c r="AA36" s="8"/>
      <c r="AB36" s="8"/>
      <c r="AC36" s="8"/>
      <c r="AD36" s="8"/>
      <c r="AE36" s="8"/>
      <c r="AF36" s="8"/>
      <c r="AG36" s="8"/>
      <c r="AH36" s="8"/>
      <c r="AI36" s="8"/>
      <c r="AJ36" s="8"/>
      <c r="AK36" s="8"/>
      <c r="AL36" s="8"/>
      <c r="AM36" s="8"/>
      <c r="AN36" s="8"/>
      <c r="AO36" s="8"/>
      <c r="AP36" s="8"/>
    </row>
    <row r="37" spans="1:42" s="31" customFormat="1" ht="30" x14ac:dyDescent="0.25">
      <c r="A37" s="18" t="s">
        <v>133</v>
      </c>
      <c r="B37" s="38" t="s">
        <v>134</v>
      </c>
      <c r="C37" s="20" t="s">
        <v>135</v>
      </c>
      <c r="D37" s="21">
        <v>65000000</v>
      </c>
      <c r="E37" s="21">
        <f t="shared" si="1"/>
        <v>8626982.5469506923</v>
      </c>
      <c r="F37" s="22">
        <v>10000</v>
      </c>
      <c r="G37" s="40" t="s">
        <v>24</v>
      </c>
      <c r="H37" s="23"/>
      <c r="I37" s="20" t="s">
        <v>25</v>
      </c>
      <c r="J37" s="20" t="s">
        <v>51</v>
      </c>
      <c r="K37" s="20" t="s">
        <v>25</v>
      </c>
      <c r="L37" s="32" t="s">
        <v>40</v>
      </c>
      <c r="M37" s="20" t="s">
        <v>28</v>
      </c>
      <c r="N37" s="24"/>
      <c r="O37" s="59"/>
      <c r="P37" s="20"/>
      <c r="Q37" s="20"/>
      <c r="R37" s="20"/>
      <c r="S37" s="43"/>
      <c r="T37" s="21"/>
      <c r="U37" s="8"/>
      <c r="V37" s="8"/>
      <c r="W37" s="8"/>
      <c r="X37" s="8"/>
      <c r="Y37" s="8"/>
      <c r="Z37" s="8"/>
      <c r="AA37" s="8"/>
      <c r="AB37" s="8"/>
      <c r="AC37" s="8"/>
      <c r="AD37" s="8"/>
      <c r="AE37" s="8"/>
      <c r="AF37" s="8"/>
      <c r="AG37" s="8"/>
      <c r="AH37" s="8"/>
      <c r="AI37" s="8"/>
      <c r="AJ37" s="8"/>
      <c r="AK37" s="8"/>
      <c r="AL37" s="8"/>
      <c r="AM37" s="8"/>
      <c r="AN37" s="8"/>
      <c r="AO37" s="8"/>
      <c r="AP37" s="8"/>
    </row>
    <row r="38" spans="1:42" s="31" customFormat="1" ht="30" x14ac:dyDescent="0.25">
      <c r="A38" s="18" t="s">
        <v>136</v>
      </c>
      <c r="B38" s="38" t="s">
        <v>137</v>
      </c>
      <c r="C38" s="20" t="s">
        <v>138</v>
      </c>
      <c r="D38" s="21">
        <v>65000000</v>
      </c>
      <c r="E38" s="21">
        <f t="shared" si="1"/>
        <v>8626982.5469506923</v>
      </c>
      <c r="F38" s="22">
        <v>13650</v>
      </c>
      <c r="G38" s="40" t="s">
        <v>24</v>
      </c>
      <c r="H38" s="23"/>
      <c r="I38" s="20" t="s">
        <v>25</v>
      </c>
      <c r="J38" s="20" t="s">
        <v>51</v>
      </c>
      <c r="K38" s="20" t="s">
        <v>25</v>
      </c>
      <c r="L38" s="32" t="s">
        <v>52</v>
      </c>
      <c r="M38" s="20" t="s">
        <v>139</v>
      </c>
      <c r="N38" s="24"/>
      <c r="O38" s="52"/>
      <c r="P38" s="20"/>
      <c r="Q38" s="20"/>
      <c r="R38" s="20"/>
      <c r="S38" s="43"/>
      <c r="T38" s="21"/>
      <c r="U38" s="8"/>
      <c r="V38" s="8"/>
      <c r="W38" s="8"/>
      <c r="X38" s="8"/>
      <c r="Y38" s="8"/>
      <c r="Z38" s="8"/>
      <c r="AA38" s="8"/>
      <c r="AB38" s="8"/>
      <c r="AC38" s="8"/>
      <c r="AD38" s="8"/>
      <c r="AE38" s="8"/>
      <c r="AF38" s="8"/>
      <c r="AG38" s="8"/>
      <c r="AH38" s="8"/>
      <c r="AI38" s="8"/>
      <c r="AJ38" s="8"/>
      <c r="AK38" s="8"/>
      <c r="AL38" s="8"/>
      <c r="AM38" s="8"/>
      <c r="AN38" s="8"/>
      <c r="AO38" s="8"/>
      <c r="AP38" s="8"/>
    </row>
    <row r="39" spans="1:42" s="8" customFormat="1" ht="30" x14ac:dyDescent="0.25">
      <c r="A39" s="42" t="s">
        <v>140</v>
      </c>
      <c r="B39" s="43" t="s">
        <v>141</v>
      </c>
      <c r="C39" s="32" t="s">
        <v>142</v>
      </c>
      <c r="D39" s="21">
        <v>110000</v>
      </c>
      <c r="E39" s="21">
        <f t="shared" si="1"/>
        <v>14599.508925608865</v>
      </c>
      <c r="F39" s="22">
        <f>ROUND(E39,0)</f>
        <v>14600</v>
      </c>
      <c r="G39" s="40" t="s">
        <v>24</v>
      </c>
      <c r="H39" s="40"/>
      <c r="I39" s="32" t="s">
        <v>38</v>
      </c>
      <c r="J39" s="32" t="s">
        <v>51</v>
      </c>
      <c r="K39" s="32" t="s">
        <v>25</v>
      </c>
      <c r="L39" s="32" t="s">
        <v>46</v>
      </c>
      <c r="M39" s="20" t="s">
        <v>28</v>
      </c>
      <c r="N39" s="60"/>
      <c r="O39" s="20"/>
      <c r="P39" s="20"/>
      <c r="Q39" s="20"/>
      <c r="R39" s="20"/>
      <c r="S39" s="43"/>
      <c r="T39" s="21"/>
    </row>
    <row r="40" spans="1:42" s="8" customFormat="1" ht="30" x14ac:dyDescent="0.25">
      <c r="A40" s="18" t="s">
        <v>143</v>
      </c>
      <c r="B40" s="38" t="s">
        <v>144</v>
      </c>
      <c r="C40" s="20" t="s">
        <v>107</v>
      </c>
      <c r="D40" s="21">
        <v>120000</v>
      </c>
      <c r="E40" s="21">
        <f t="shared" si="1"/>
        <v>15926.737009755125</v>
      </c>
      <c r="F40" s="22">
        <f>ROUND(E40,0)</f>
        <v>15927</v>
      </c>
      <c r="G40" s="23" t="s">
        <v>24</v>
      </c>
      <c r="H40" s="23"/>
      <c r="I40" s="20" t="s">
        <v>25</v>
      </c>
      <c r="J40" s="20" t="s">
        <v>51</v>
      </c>
      <c r="K40" s="20" t="s">
        <v>25</v>
      </c>
      <c r="L40" s="20" t="s">
        <v>40</v>
      </c>
      <c r="M40" s="20" t="s">
        <v>56</v>
      </c>
      <c r="N40" s="24"/>
      <c r="O40" s="25"/>
      <c r="P40" s="20"/>
      <c r="Q40" s="20"/>
      <c r="R40" s="20"/>
      <c r="S40" s="43"/>
      <c r="T40" s="21"/>
    </row>
    <row r="41" spans="1:42" s="8" customFormat="1" ht="51" customHeight="1" x14ac:dyDescent="0.25">
      <c r="A41" s="18" t="s">
        <v>145</v>
      </c>
      <c r="B41" s="38" t="s">
        <v>146</v>
      </c>
      <c r="C41" s="20" t="s">
        <v>107</v>
      </c>
      <c r="D41" s="21">
        <v>10000000</v>
      </c>
      <c r="E41" s="21">
        <f t="shared" si="1"/>
        <v>1327228.0841462605</v>
      </c>
      <c r="F41" s="61" t="s">
        <v>147</v>
      </c>
      <c r="G41" s="23" t="s">
        <v>37</v>
      </c>
      <c r="H41" s="23"/>
      <c r="I41" s="20" t="s">
        <v>38</v>
      </c>
      <c r="J41" s="20" t="s">
        <v>51</v>
      </c>
      <c r="K41" s="20" t="s">
        <v>25</v>
      </c>
      <c r="L41" s="62" t="s">
        <v>148</v>
      </c>
      <c r="M41" s="20" t="s">
        <v>28</v>
      </c>
      <c r="N41" s="29" t="s">
        <v>149</v>
      </c>
      <c r="O41" s="30" t="s">
        <v>150</v>
      </c>
      <c r="P41" s="63"/>
      <c r="Q41" s="20"/>
      <c r="R41" s="20"/>
      <c r="S41" s="43"/>
      <c r="T41" s="21"/>
    </row>
    <row r="42" spans="1:42" s="8" customFormat="1" ht="165" x14ac:dyDescent="0.25">
      <c r="A42" s="64" t="s">
        <v>151</v>
      </c>
      <c r="B42" s="65" t="s">
        <v>146</v>
      </c>
      <c r="C42" s="66" t="s">
        <v>107</v>
      </c>
      <c r="D42" s="67">
        <v>10000000</v>
      </c>
      <c r="E42" s="67">
        <f t="shared" si="1"/>
        <v>1327228.0841462605</v>
      </c>
      <c r="F42" s="28">
        <v>2900000</v>
      </c>
      <c r="G42" s="68" t="s">
        <v>37</v>
      </c>
      <c r="H42" s="68"/>
      <c r="I42" s="66" t="s">
        <v>38</v>
      </c>
      <c r="J42" s="66" t="s">
        <v>39</v>
      </c>
      <c r="K42" s="20" t="s">
        <v>25</v>
      </c>
      <c r="L42" s="66" t="s">
        <v>40</v>
      </c>
      <c r="M42" s="66" t="s">
        <v>152</v>
      </c>
      <c r="N42" s="69" t="s">
        <v>153</v>
      </c>
      <c r="O42" s="70"/>
      <c r="P42" s="66"/>
      <c r="Q42" s="20"/>
      <c r="R42" s="20"/>
      <c r="S42" s="43"/>
      <c r="T42" s="21"/>
    </row>
    <row r="43" spans="1:42" s="8" customFormat="1" ht="30" x14ac:dyDescent="0.25">
      <c r="A43" s="71" t="s">
        <v>154</v>
      </c>
      <c r="B43" s="38" t="s">
        <v>155</v>
      </c>
      <c r="C43" s="20" t="s">
        <v>107</v>
      </c>
      <c r="D43" s="21">
        <v>10000000</v>
      </c>
      <c r="E43" s="21">
        <v>1327228.0841462605</v>
      </c>
      <c r="F43" s="22">
        <v>10000</v>
      </c>
      <c r="G43" s="23" t="s">
        <v>24</v>
      </c>
      <c r="H43" s="23"/>
      <c r="I43" s="20" t="s">
        <v>38</v>
      </c>
      <c r="J43" s="20" t="s">
        <v>51</v>
      </c>
      <c r="K43" s="20" t="s">
        <v>25</v>
      </c>
      <c r="L43" s="20" t="s">
        <v>27</v>
      </c>
      <c r="M43" s="20" t="s">
        <v>28</v>
      </c>
      <c r="N43" s="24"/>
      <c r="O43" s="25"/>
      <c r="P43" s="20"/>
      <c r="Q43" s="20"/>
      <c r="R43" s="20"/>
      <c r="S43" s="43"/>
      <c r="T43" s="21"/>
    </row>
    <row r="44" spans="1:42" s="8" customFormat="1" ht="30" x14ac:dyDescent="0.25">
      <c r="A44" s="18" t="s">
        <v>156</v>
      </c>
      <c r="B44" s="38" t="s">
        <v>157</v>
      </c>
      <c r="C44" s="20" t="s">
        <v>107</v>
      </c>
      <c r="D44" s="21">
        <v>160000</v>
      </c>
      <c r="E44" s="21">
        <f t="shared" si="1"/>
        <v>21235.649346340168</v>
      </c>
      <c r="F44" s="22">
        <f>ROUND(E44,0)</f>
        <v>21236</v>
      </c>
      <c r="G44" s="23" t="s">
        <v>24</v>
      </c>
      <c r="H44" s="23"/>
      <c r="I44" s="20" t="s">
        <v>25</v>
      </c>
      <c r="J44" s="20" t="s">
        <v>51</v>
      </c>
      <c r="K44" s="20" t="s">
        <v>25</v>
      </c>
      <c r="L44" s="20" t="s">
        <v>40</v>
      </c>
      <c r="M44" s="20" t="s">
        <v>56</v>
      </c>
      <c r="N44" s="34"/>
      <c r="O44" s="34"/>
      <c r="P44" s="20"/>
      <c r="Q44" s="20"/>
      <c r="R44" s="20"/>
      <c r="S44" s="43"/>
      <c r="T44" s="21"/>
    </row>
    <row r="45" spans="1:42" s="8" customFormat="1" ht="30" x14ac:dyDescent="0.25">
      <c r="A45" s="18" t="s">
        <v>158</v>
      </c>
      <c r="B45" s="38" t="s">
        <v>159</v>
      </c>
      <c r="C45" s="20" t="s">
        <v>107</v>
      </c>
      <c r="D45" s="21">
        <v>40000</v>
      </c>
      <c r="E45" s="21">
        <f t="shared" si="1"/>
        <v>5308.9123365850419</v>
      </c>
      <c r="F45" s="22">
        <f>ROUND(E45,0)</f>
        <v>5309</v>
      </c>
      <c r="G45" s="23" t="s">
        <v>24</v>
      </c>
      <c r="H45" s="23"/>
      <c r="I45" s="20" t="s">
        <v>25</v>
      </c>
      <c r="J45" s="20" t="s">
        <v>26</v>
      </c>
      <c r="K45" s="20" t="s">
        <v>25</v>
      </c>
      <c r="L45" s="20" t="s">
        <v>40</v>
      </c>
      <c r="M45" s="20" t="s">
        <v>56</v>
      </c>
      <c r="N45" s="34"/>
      <c r="O45" s="34"/>
      <c r="P45" s="20"/>
      <c r="Q45" s="20"/>
      <c r="R45" s="20"/>
      <c r="S45" s="43"/>
      <c r="T45" s="21"/>
    </row>
    <row r="46" spans="1:42" s="8" customFormat="1" ht="165" x14ac:dyDescent="0.25">
      <c r="A46" s="40" t="s">
        <v>160</v>
      </c>
      <c r="B46" s="43" t="s">
        <v>161</v>
      </c>
      <c r="C46" s="32" t="s">
        <v>107</v>
      </c>
      <c r="D46" s="21">
        <v>190000</v>
      </c>
      <c r="E46" s="21">
        <f t="shared" si="1"/>
        <v>25217.333598778951</v>
      </c>
      <c r="F46" s="21">
        <v>18865</v>
      </c>
      <c r="G46" s="23" t="s">
        <v>37</v>
      </c>
      <c r="H46" s="72"/>
      <c r="I46" s="32" t="s">
        <v>38</v>
      </c>
      <c r="J46" s="20" t="s">
        <v>39</v>
      </c>
      <c r="K46" s="20" t="s">
        <v>25</v>
      </c>
      <c r="L46" s="32" t="s">
        <v>27</v>
      </c>
      <c r="M46" s="32" t="s">
        <v>28</v>
      </c>
      <c r="N46" s="24" t="s">
        <v>162</v>
      </c>
      <c r="O46" s="25"/>
      <c r="P46" s="51"/>
      <c r="Q46" s="73"/>
      <c r="R46" s="73"/>
      <c r="S46" s="74"/>
      <c r="T46" s="75"/>
    </row>
    <row r="47" spans="1:42" s="78" customFormat="1" ht="30" x14ac:dyDescent="0.25">
      <c r="A47" s="40" t="s">
        <v>163</v>
      </c>
      <c r="B47" s="43" t="s">
        <v>164</v>
      </c>
      <c r="C47" s="32" t="s">
        <v>107</v>
      </c>
      <c r="D47" s="21">
        <v>190000</v>
      </c>
      <c r="E47" s="21">
        <f t="shared" si="1"/>
        <v>25217.333598778951</v>
      </c>
      <c r="F47" s="22">
        <f>ROUND(E47,0)</f>
        <v>25217</v>
      </c>
      <c r="G47" s="40" t="s">
        <v>24</v>
      </c>
      <c r="H47" s="31"/>
      <c r="I47" s="32" t="s">
        <v>25</v>
      </c>
      <c r="J47" s="32" t="s">
        <v>51</v>
      </c>
      <c r="K47" s="32" t="s">
        <v>25</v>
      </c>
      <c r="L47" s="32" t="s">
        <v>52</v>
      </c>
      <c r="M47" s="32" t="s">
        <v>28</v>
      </c>
      <c r="N47" s="76"/>
      <c r="O47" s="25"/>
      <c r="P47" s="51"/>
      <c r="Q47" s="77"/>
      <c r="U47" s="8"/>
      <c r="V47" s="8"/>
      <c r="W47" s="8"/>
      <c r="X47" s="8"/>
      <c r="Y47" s="8"/>
      <c r="Z47" s="8"/>
      <c r="AA47" s="8"/>
      <c r="AB47" s="8"/>
      <c r="AC47" s="8"/>
      <c r="AD47" s="8"/>
      <c r="AE47" s="8"/>
      <c r="AF47" s="8"/>
      <c r="AG47" s="8"/>
      <c r="AH47" s="8"/>
      <c r="AI47" s="8"/>
      <c r="AJ47" s="8"/>
      <c r="AK47" s="8"/>
      <c r="AL47" s="8"/>
      <c r="AM47" s="8"/>
      <c r="AN47" s="8"/>
      <c r="AO47" s="8"/>
      <c r="AP47" s="8"/>
    </row>
    <row r="48" spans="1:42" s="8" customFormat="1" ht="30" x14ac:dyDescent="0.25">
      <c r="A48" s="18" t="s">
        <v>165</v>
      </c>
      <c r="B48" s="38" t="s">
        <v>166</v>
      </c>
      <c r="C48" s="20" t="s">
        <v>167</v>
      </c>
      <c r="D48" s="21">
        <v>660000</v>
      </c>
      <c r="E48" s="21">
        <f>D48/7.5345</f>
        <v>87597.053553653197</v>
      </c>
      <c r="F48" s="22">
        <v>10000</v>
      </c>
      <c r="G48" s="23" t="s">
        <v>24</v>
      </c>
      <c r="H48" s="23"/>
      <c r="I48" s="20" t="s">
        <v>38</v>
      </c>
      <c r="J48" s="20" t="s">
        <v>51</v>
      </c>
      <c r="K48" s="20" t="s">
        <v>25</v>
      </c>
      <c r="L48" s="20" t="s">
        <v>52</v>
      </c>
      <c r="M48" s="20" t="s">
        <v>28</v>
      </c>
      <c r="N48" s="24"/>
      <c r="O48" s="25"/>
      <c r="P48" s="20"/>
      <c r="Q48" s="20"/>
      <c r="R48" s="20"/>
      <c r="S48" s="19"/>
      <c r="T48" s="20"/>
    </row>
    <row r="49" spans="1:42" s="31" customFormat="1" ht="30" x14ac:dyDescent="0.25">
      <c r="A49" s="18" t="s">
        <v>168</v>
      </c>
      <c r="B49" s="38" t="s">
        <v>169</v>
      </c>
      <c r="C49" s="20" t="s">
        <v>170</v>
      </c>
      <c r="D49" s="21">
        <v>43000</v>
      </c>
      <c r="E49" s="21">
        <f t="shared" si="1"/>
        <v>5707.08076182892</v>
      </c>
      <c r="F49" s="28">
        <v>17779</v>
      </c>
      <c r="G49" s="23" t="s">
        <v>24</v>
      </c>
      <c r="H49" s="72"/>
      <c r="I49" s="25" t="s">
        <v>25</v>
      </c>
      <c r="J49" s="25" t="s">
        <v>51</v>
      </c>
      <c r="K49" s="20" t="s">
        <v>25</v>
      </c>
      <c r="L49" s="20" t="s">
        <v>27</v>
      </c>
      <c r="M49" s="20" t="s">
        <v>28</v>
      </c>
      <c r="N49" s="29"/>
      <c r="O49" s="57"/>
      <c r="P49" s="20"/>
      <c r="Q49" s="20"/>
      <c r="R49" s="20"/>
      <c r="S49" s="20"/>
      <c r="T49" s="20"/>
      <c r="U49" s="8"/>
      <c r="V49" s="8"/>
      <c r="W49" s="8"/>
      <c r="X49" s="8"/>
      <c r="Y49" s="8"/>
      <c r="Z49" s="8"/>
      <c r="AA49" s="8"/>
      <c r="AB49" s="8"/>
      <c r="AC49" s="8"/>
      <c r="AD49" s="8"/>
      <c r="AE49" s="8"/>
      <c r="AF49" s="8"/>
      <c r="AG49" s="8"/>
      <c r="AH49" s="8"/>
      <c r="AI49" s="8"/>
      <c r="AJ49" s="8"/>
      <c r="AK49" s="8"/>
      <c r="AL49" s="8"/>
      <c r="AM49" s="8"/>
      <c r="AN49" s="8"/>
      <c r="AO49" s="8"/>
      <c r="AP49" s="8"/>
    </row>
    <row r="50" spans="1:42" s="31" customFormat="1" ht="30" x14ac:dyDescent="0.25">
      <c r="A50" s="18" t="s">
        <v>171</v>
      </c>
      <c r="B50" s="53" t="s">
        <v>172</v>
      </c>
      <c r="C50" s="25" t="s">
        <v>173</v>
      </c>
      <c r="D50" s="21">
        <v>100000</v>
      </c>
      <c r="E50" s="21">
        <f t="shared" si="1"/>
        <v>13272.280841462605</v>
      </c>
      <c r="F50" s="22">
        <f>ROUND(E50,0)</f>
        <v>13272</v>
      </c>
      <c r="G50" s="23" t="s">
        <v>24</v>
      </c>
      <c r="H50" s="72"/>
      <c r="I50" s="25" t="s">
        <v>38</v>
      </c>
      <c r="J50" s="25" t="s">
        <v>51</v>
      </c>
      <c r="K50" s="20" t="s">
        <v>25</v>
      </c>
      <c r="L50" s="20" t="s">
        <v>52</v>
      </c>
      <c r="M50" s="25" t="s">
        <v>28</v>
      </c>
      <c r="N50" s="24"/>
      <c r="O50" s="25"/>
      <c r="P50" s="25"/>
      <c r="Q50" s="25"/>
      <c r="R50" s="25"/>
      <c r="S50" s="25"/>
      <c r="T50" s="25"/>
      <c r="U50" s="8"/>
      <c r="V50" s="8"/>
      <c r="W50" s="8"/>
      <c r="X50" s="8"/>
      <c r="Y50" s="8"/>
      <c r="Z50" s="8"/>
      <c r="AA50" s="8"/>
      <c r="AB50" s="8"/>
      <c r="AC50" s="8"/>
      <c r="AD50" s="8"/>
      <c r="AE50" s="8"/>
      <c r="AF50" s="8"/>
      <c r="AG50" s="8"/>
      <c r="AH50" s="8"/>
      <c r="AI50" s="8"/>
      <c r="AJ50" s="8"/>
      <c r="AK50" s="8"/>
      <c r="AL50" s="8"/>
      <c r="AM50" s="8"/>
      <c r="AN50" s="8"/>
      <c r="AO50" s="8"/>
      <c r="AP50" s="8"/>
    </row>
    <row r="51" spans="1:42" s="49" customFormat="1" ht="30" x14ac:dyDescent="0.25">
      <c r="A51" s="40" t="s">
        <v>174</v>
      </c>
      <c r="B51" s="55" t="s">
        <v>175</v>
      </c>
      <c r="C51" s="51" t="s">
        <v>176</v>
      </c>
      <c r="D51" s="21">
        <v>450000</v>
      </c>
      <c r="E51" s="21">
        <f t="shared" si="1"/>
        <v>59725.263786581723</v>
      </c>
      <c r="F51" s="28">
        <v>20766.7</v>
      </c>
      <c r="G51" s="23" t="s">
        <v>24</v>
      </c>
      <c r="H51" s="79"/>
      <c r="I51" s="51" t="s">
        <v>25</v>
      </c>
      <c r="J51" s="51" t="s">
        <v>51</v>
      </c>
      <c r="K51" s="32" t="s">
        <v>25</v>
      </c>
      <c r="L51" s="32" t="s">
        <v>52</v>
      </c>
      <c r="M51" s="51" t="s">
        <v>28</v>
      </c>
      <c r="N51" s="29"/>
      <c r="O51" s="57"/>
      <c r="P51" s="51"/>
      <c r="Q51" s="51"/>
      <c r="R51" s="51"/>
      <c r="S51" s="51"/>
      <c r="T51" s="51"/>
      <c r="U51" s="8"/>
      <c r="V51" s="8"/>
      <c r="W51" s="8"/>
      <c r="X51" s="8"/>
      <c r="Y51" s="8"/>
      <c r="Z51" s="8"/>
      <c r="AA51" s="8"/>
      <c r="AB51" s="8"/>
      <c r="AC51" s="8"/>
      <c r="AD51" s="8"/>
      <c r="AE51" s="8"/>
      <c r="AF51" s="8"/>
      <c r="AG51" s="8"/>
      <c r="AH51" s="8"/>
      <c r="AI51" s="8"/>
      <c r="AJ51" s="8"/>
      <c r="AK51" s="8"/>
      <c r="AL51" s="8"/>
      <c r="AM51" s="8"/>
      <c r="AN51" s="8"/>
      <c r="AO51" s="8"/>
      <c r="AP51" s="8"/>
    </row>
    <row r="52" spans="1:42" s="31" customFormat="1" ht="30" x14ac:dyDescent="0.25">
      <c r="A52" s="18" t="s">
        <v>177</v>
      </c>
      <c r="B52" s="53" t="s">
        <v>178</v>
      </c>
      <c r="C52" s="25" t="s">
        <v>176</v>
      </c>
      <c r="D52" s="21">
        <v>30000</v>
      </c>
      <c r="E52" s="21">
        <f t="shared" si="1"/>
        <v>3981.6842524387812</v>
      </c>
      <c r="F52" s="22">
        <v>10000</v>
      </c>
      <c r="G52" s="23" t="s">
        <v>24</v>
      </c>
      <c r="H52" s="72"/>
      <c r="I52" s="25" t="s">
        <v>25</v>
      </c>
      <c r="J52" s="25" t="s">
        <v>51</v>
      </c>
      <c r="K52" s="20" t="s">
        <v>25</v>
      </c>
      <c r="L52" s="20" t="s">
        <v>52</v>
      </c>
      <c r="M52" s="25" t="s">
        <v>28</v>
      </c>
      <c r="N52" s="34"/>
      <c r="O52" s="25"/>
      <c r="P52" s="25"/>
      <c r="Q52" s="25"/>
      <c r="R52" s="25"/>
      <c r="S52" s="25"/>
      <c r="T52" s="25"/>
      <c r="U52" s="8"/>
      <c r="V52" s="8"/>
      <c r="W52" s="8"/>
      <c r="X52" s="8"/>
      <c r="Y52" s="8"/>
      <c r="Z52" s="8"/>
      <c r="AA52" s="8"/>
      <c r="AB52" s="8"/>
      <c r="AC52" s="8"/>
      <c r="AD52" s="8"/>
      <c r="AE52" s="8"/>
      <c r="AF52" s="8"/>
      <c r="AG52" s="8"/>
      <c r="AH52" s="8"/>
      <c r="AI52" s="8"/>
      <c r="AJ52" s="8"/>
      <c r="AK52" s="8"/>
      <c r="AL52" s="8"/>
      <c r="AM52" s="8"/>
      <c r="AN52" s="8"/>
      <c r="AO52" s="8"/>
      <c r="AP52" s="8"/>
    </row>
    <row r="53" spans="1:42" s="78" customFormat="1" ht="66" customHeight="1" x14ac:dyDescent="0.25">
      <c r="A53" s="40" t="s">
        <v>179</v>
      </c>
      <c r="B53" s="38" t="s">
        <v>180</v>
      </c>
      <c r="C53" s="25">
        <v>19520000</v>
      </c>
      <c r="D53" s="21">
        <v>609000</v>
      </c>
      <c r="E53" s="21">
        <f t="shared" si="1"/>
        <v>80828.190324507261</v>
      </c>
      <c r="F53" s="80" t="s">
        <v>181</v>
      </c>
      <c r="G53" s="23" t="s">
        <v>37</v>
      </c>
      <c r="H53" s="72"/>
      <c r="I53" s="25" t="s">
        <v>38</v>
      </c>
      <c r="J53" s="25" t="s">
        <v>51</v>
      </c>
      <c r="K53" s="20" t="s">
        <v>25</v>
      </c>
      <c r="L53" s="62" t="s">
        <v>148</v>
      </c>
      <c r="M53" s="81" t="s">
        <v>28</v>
      </c>
      <c r="N53" s="29" t="s">
        <v>149</v>
      </c>
      <c r="O53" s="30" t="s">
        <v>150</v>
      </c>
      <c r="P53" s="25"/>
      <c r="Q53" s="82"/>
      <c r="R53" s="73"/>
      <c r="S53" s="82"/>
      <c r="T53" s="82"/>
      <c r="U53" s="8"/>
      <c r="V53" s="8"/>
      <c r="W53" s="8"/>
      <c r="X53" s="8"/>
      <c r="Y53" s="8"/>
      <c r="Z53" s="8"/>
      <c r="AA53" s="8"/>
      <c r="AB53" s="8"/>
      <c r="AC53" s="8"/>
      <c r="AD53" s="8"/>
      <c r="AE53" s="8"/>
      <c r="AF53" s="8"/>
      <c r="AG53" s="8"/>
      <c r="AH53" s="8"/>
      <c r="AI53" s="8"/>
      <c r="AJ53" s="8"/>
      <c r="AK53" s="8"/>
      <c r="AL53" s="8"/>
      <c r="AM53" s="8"/>
      <c r="AN53" s="8"/>
      <c r="AO53" s="8"/>
      <c r="AP53" s="8"/>
    </row>
    <row r="54" spans="1:42" s="8" customFormat="1" ht="30" x14ac:dyDescent="0.25">
      <c r="A54" s="18" t="s">
        <v>182</v>
      </c>
      <c r="B54" s="38" t="s">
        <v>183</v>
      </c>
      <c r="C54" s="25" t="s">
        <v>107</v>
      </c>
      <c r="D54" s="21">
        <v>29500</v>
      </c>
      <c r="E54" s="21">
        <f t="shared" si="1"/>
        <v>3915.3228482314685</v>
      </c>
      <c r="F54" s="22">
        <v>6000</v>
      </c>
      <c r="G54" s="23" t="s">
        <v>24</v>
      </c>
      <c r="H54" s="83"/>
      <c r="I54" s="25" t="s">
        <v>25</v>
      </c>
      <c r="J54" s="25" t="s">
        <v>26</v>
      </c>
      <c r="K54" s="20" t="s">
        <v>25</v>
      </c>
      <c r="L54" s="20" t="s">
        <v>52</v>
      </c>
      <c r="M54" s="25" t="s">
        <v>56</v>
      </c>
      <c r="N54" s="24"/>
      <c r="O54" s="25"/>
      <c r="P54" s="32"/>
      <c r="Q54" s="84"/>
      <c r="R54" s="84"/>
      <c r="S54" s="84"/>
      <c r="T54" s="84"/>
    </row>
    <row r="55" spans="1:42" s="31" customFormat="1" ht="30" x14ac:dyDescent="0.25">
      <c r="A55" s="23" t="s">
        <v>184</v>
      </c>
      <c r="B55" s="85" t="s">
        <v>185</v>
      </c>
      <c r="C55" s="25" t="s">
        <v>176</v>
      </c>
      <c r="D55" s="21">
        <v>468000</v>
      </c>
      <c r="E55" s="21">
        <f t="shared" si="1"/>
        <v>62114.27433804499</v>
      </c>
      <c r="F55" s="22">
        <v>50000</v>
      </c>
      <c r="G55" s="40" t="s">
        <v>126</v>
      </c>
      <c r="H55" s="40"/>
      <c r="I55" s="25" t="s">
        <v>25</v>
      </c>
      <c r="J55" s="25" t="s">
        <v>51</v>
      </c>
      <c r="K55" s="25" t="s">
        <v>25</v>
      </c>
      <c r="L55" s="20" t="s">
        <v>27</v>
      </c>
      <c r="M55" s="25" t="s">
        <v>28</v>
      </c>
      <c r="N55" s="34"/>
      <c r="O55" s="25"/>
      <c r="P55" s="25"/>
      <c r="Q55" s="82"/>
      <c r="R55" s="25" t="s">
        <v>29</v>
      </c>
      <c r="S55" s="25">
        <v>43</v>
      </c>
      <c r="T55" s="25"/>
      <c r="U55" s="8"/>
      <c r="V55" s="8"/>
      <c r="W55" s="8"/>
      <c r="X55" s="8"/>
      <c r="Y55" s="8"/>
      <c r="Z55" s="8"/>
      <c r="AA55" s="8"/>
      <c r="AB55" s="8"/>
      <c r="AC55" s="8"/>
      <c r="AD55" s="8"/>
      <c r="AE55" s="8"/>
      <c r="AF55" s="8"/>
      <c r="AG55" s="8"/>
      <c r="AH55" s="8"/>
      <c r="AI55" s="8"/>
      <c r="AJ55" s="8"/>
      <c r="AK55" s="8"/>
      <c r="AL55" s="8"/>
      <c r="AM55" s="8"/>
      <c r="AN55" s="8"/>
      <c r="AO55" s="8"/>
      <c r="AP55" s="8"/>
    </row>
    <row r="56" spans="1:42" s="31" customFormat="1" x14ac:dyDescent="0.25">
      <c r="A56" s="23" t="s">
        <v>186</v>
      </c>
      <c r="B56" s="53" t="s">
        <v>187</v>
      </c>
      <c r="C56" s="25" t="s">
        <v>188</v>
      </c>
      <c r="D56" s="21">
        <v>2000000</v>
      </c>
      <c r="E56" s="21">
        <f t="shared" si="1"/>
        <v>265445.6168292521</v>
      </c>
      <c r="F56" s="22">
        <v>90000</v>
      </c>
      <c r="G56" s="40" t="s">
        <v>37</v>
      </c>
      <c r="H56" s="40"/>
      <c r="I56" s="25" t="s">
        <v>25</v>
      </c>
      <c r="J56" s="25" t="s">
        <v>51</v>
      </c>
      <c r="K56" s="82" t="s">
        <v>25</v>
      </c>
      <c r="L56" s="20" t="s">
        <v>52</v>
      </c>
      <c r="M56" s="25" t="s">
        <v>28</v>
      </c>
      <c r="N56" s="25"/>
      <c r="O56" s="25"/>
      <c r="P56" s="25"/>
      <c r="Q56" s="82"/>
      <c r="R56" s="25"/>
      <c r="S56" s="25"/>
      <c r="T56" s="25"/>
      <c r="U56" s="8"/>
      <c r="V56" s="8"/>
      <c r="W56" s="8"/>
      <c r="X56" s="8"/>
      <c r="Y56" s="8"/>
      <c r="Z56" s="8"/>
      <c r="AA56" s="8"/>
      <c r="AB56" s="8"/>
      <c r="AC56" s="8"/>
      <c r="AD56" s="8"/>
      <c r="AE56" s="8"/>
      <c r="AF56" s="8"/>
      <c r="AG56" s="8"/>
      <c r="AH56" s="8"/>
      <c r="AI56" s="8"/>
      <c r="AJ56" s="8"/>
      <c r="AK56" s="8"/>
      <c r="AL56" s="8"/>
      <c r="AM56" s="8"/>
      <c r="AN56" s="8"/>
      <c r="AO56" s="8"/>
      <c r="AP56" s="8"/>
    </row>
    <row r="57" spans="1:42" s="31" customFormat="1" ht="30" x14ac:dyDescent="0.25">
      <c r="A57" s="42" t="s">
        <v>189</v>
      </c>
      <c r="B57" s="43" t="s">
        <v>190</v>
      </c>
      <c r="C57" s="32" t="s">
        <v>191</v>
      </c>
      <c r="D57" s="21">
        <v>31000</v>
      </c>
      <c r="E57" s="21">
        <f>D57/7.5345</f>
        <v>4114.4070608534075</v>
      </c>
      <c r="F57" s="22">
        <v>7440</v>
      </c>
      <c r="G57" s="40" t="s">
        <v>24</v>
      </c>
      <c r="H57" s="32"/>
      <c r="I57" s="32" t="s">
        <v>25</v>
      </c>
      <c r="J57" s="32" t="s">
        <v>51</v>
      </c>
      <c r="K57" s="32" t="s">
        <v>25</v>
      </c>
      <c r="L57" s="32" t="s">
        <v>52</v>
      </c>
      <c r="M57" s="32" t="s">
        <v>56</v>
      </c>
      <c r="N57" s="24"/>
      <c r="O57" s="25"/>
      <c r="P57" s="20"/>
      <c r="Q57" s="82"/>
      <c r="R57" s="25"/>
      <c r="S57" s="25"/>
      <c r="T57" s="25"/>
      <c r="U57" s="8"/>
      <c r="V57" s="8"/>
      <c r="W57" s="8"/>
      <c r="X57" s="8"/>
      <c r="Y57" s="8"/>
      <c r="Z57" s="8"/>
      <c r="AA57" s="8"/>
      <c r="AB57" s="8"/>
      <c r="AC57" s="8"/>
      <c r="AD57" s="8"/>
      <c r="AE57" s="8"/>
      <c r="AF57" s="8"/>
      <c r="AG57" s="8"/>
      <c r="AH57" s="8"/>
      <c r="AI57" s="8"/>
      <c r="AJ57" s="8"/>
      <c r="AK57" s="8"/>
      <c r="AL57" s="8"/>
      <c r="AM57" s="8"/>
      <c r="AN57" s="8"/>
      <c r="AO57" s="8"/>
      <c r="AP57" s="8"/>
    </row>
    <row r="58" spans="1:42" s="78" customFormat="1" ht="30" x14ac:dyDescent="0.25">
      <c r="A58" s="18" t="s">
        <v>192</v>
      </c>
      <c r="B58" s="38" t="s">
        <v>193</v>
      </c>
      <c r="C58" s="25" t="s">
        <v>107</v>
      </c>
      <c r="D58" s="21">
        <v>199970</v>
      </c>
      <c r="E58" s="21">
        <f>D58/7.5345</f>
        <v>26540.579998672769</v>
      </c>
      <c r="F58" s="22">
        <f>ROUND(E58,0)</f>
        <v>26541</v>
      </c>
      <c r="G58" s="23" t="s">
        <v>24</v>
      </c>
      <c r="H58" s="83"/>
      <c r="I58" s="25" t="s">
        <v>25</v>
      </c>
      <c r="J58" s="25" t="s">
        <v>51</v>
      </c>
      <c r="K58" s="20" t="s">
        <v>25</v>
      </c>
      <c r="L58" s="20" t="s">
        <v>27</v>
      </c>
      <c r="M58" s="25" t="s">
        <v>56</v>
      </c>
      <c r="N58" s="24"/>
      <c r="O58" s="25"/>
      <c r="P58" s="32"/>
      <c r="Q58" s="84"/>
      <c r="R58" s="84"/>
      <c r="S58" s="84"/>
      <c r="T58" s="84"/>
      <c r="U58" s="8"/>
      <c r="V58" s="8"/>
      <c r="W58" s="8"/>
      <c r="X58" s="8"/>
      <c r="Y58" s="8"/>
      <c r="Z58" s="8"/>
      <c r="AA58" s="8"/>
      <c r="AB58" s="8"/>
      <c r="AC58" s="8"/>
      <c r="AD58" s="8"/>
      <c r="AE58" s="8"/>
      <c r="AF58" s="8"/>
      <c r="AG58" s="8"/>
      <c r="AH58" s="8"/>
      <c r="AI58" s="8"/>
      <c r="AJ58" s="8"/>
      <c r="AK58" s="8"/>
      <c r="AL58" s="8"/>
      <c r="AM58" s="8"/>
      <c r="AN58" s="8"/>
      <c r="AO58" s="8"/>
      <c r="AP58" s="8"/>
    </row>
    <row r="59" spans="1:42" s="8" customFormat="1" x14ac:dyDescent="0.25">
      <c r="A59" s="87" t="s">
        <v>194</v>
      </c>
      <c r="B59" s="87"/>
      <c r="C59" s="87"/>
      <c r="D59" s="87"/>
      <c r="E59" s="87"/>
      <c r="F59" s="45"/>
      <c r="G59" s="87"/>
      <c r="H59" s="87"/>
      <c r="I59" s="87"/>
      <c r="J59" s="87"/>
      <c r="K59" s="87"/>
      <c r="L59" s="87"/>
      <c r="M59" s="87"/>
      <c r="N59" s="87"/>
      <c r="O59" s="11"/>
      <c r="P59" s="87"/>
      <c r="Q59" s="88"/>
      <c r="R59" s="88"/>
      <c r="S59" s="88"/>
      <c r="T59" s="88"/>
    </row>
    <row r="60" spans="1:42" s="8" customFormat="1" ht="60" x14ac:dyDescent="0.25">
      <c r="A60" s="23" t="s">
        <v>195</v>
      </c>
      <c r="B60" s="38" t="s">
        <v>196</v>
      </c>
      <c r="C60" s="20" t="s">
        <v>197</v>
      </c>
      <c r="D60" s="21">
        <v>5093693.67</v>
      </c>
      <c r="E60" s="21">
        <f>D60/7.5345</f>
        <v>676049.32908620336</v>
      </c>
      <c r="F60" s="22">
        <v>230000</v>
      </c>
      <c r="G60" s="23" t="s">
        <v>37</v>
      </c>
      <c r="H60" s="23"/>
      <c r="I60" s="20" t="s">
        <v>38</v>
      </c>
      <c r="J60" s="20" t="s">
        <v>39</v>
      </c>
      <c r="K60" s="20" t="s">
        <v>25</v>
      </c>
      <c r="L60" s="20" t="s">
        <v>27</v>
      </c>
      <c r="M60" s="20" t="s">
        <v>198</v>
      </c>
      <c r="N60" s="24" t="s">
        <v>199</v>
      </c>
      <c r="O60" s="25"/>
      <c r="P60" s="20"/>
      <c r="Q60" s="20"/>
      <c r="R60" s="20"/>
      <c r="S60" s="20"/>
      <c r="T60" s="20"/>
    </row>
    <row r="61" spans="1:42" s="8" customFormat="1" ht="60" x14ac:dyDescent="0.25">
      <c r="A61" s="18" t="s">
        <v>200</v>
      </c>
      <c r="B61" s="38" t="s">
        <v>201</v>
      </c>
      <c r="C61" s="82">
        <v>9100000</v>
      </c>
      <c r="D61" s="21">
        <v>209813</v>
      </c>
      <c r="E61" s="21">
        <f>D61/7.5345</f>
        <v>27846.970601897934</v>
      </c>
      <c r="F61" s="22">
        <f>ROUND(E61,0)</f>
        <v>27847</v>
      </c>
      <c r="G61" s="23" t="s">
        <v>37</v>
      </c>
      <c r="H61" s="23"/>
      <c r="I61" s="20" t="s">
        <v>38</v>
      </c>
      <c r="J61" s="20" t="s">
        <v>39</v>
      </c>
      <c r="K61" s="20" t="s">
        <v>25</v>
      </c>
      <c r="L61" s="20" t="s">
        <v>52</v>
      </c>
      <c r="M61" s="20" t="s">
        <v>28</v>
      </c>
      <c r="N61" s="24" t="s">
        <v>199</v>
      </c>
      <c r="O61" s="25"/>
      <c r="P61" s="20"/>
      <c r="Q61" s="20"/>
      <c r="R61" s="20"/>
      <c r="S61" s="20"/>
      <c r="T61" s="20"/>
    </row>
    <row r="62" spans="1:42" s="8" customFormat="1" ht="165" x14ac:dyDescent="0.25">
      <c r="A62" s="23" t="s">
        <v>202</v>
      </c>
      <c r="B62" s="38" t="s">
        <v>203</v>
      </c>
      <c r="C62" s="20" t="s">
        <v>204</v>
      </c>
      <c r="D62" s="21">
        <v>1500000</v>
      </c>
      <c r="E62" s="21">
        <f>D62/7.5345</f>
        <v>199084.21262193908</v>
      </c>
      <c r="F62" s="22">
        <v>91079.4</v>
      </c>
      <c r="G62" s="23" t="s">
        <v>37</v>
      </c>
      <c r="H62" s="23"/>
      <c r="I62" s="20" t="s">
        <v>25</v>
      </c>
      <c r="J62" s="20" t="s">
        <v>39</v>
      </c>
      <c r="K62" s="20" t="s">
        <v>25</v>
      </c>
      <c r="L62" s="20" t="s">
        <v>46</v>
      </c>
      <c r="M62" s="20" t="s">
        <v>28</v>
      </c>
      <c r="N62" s="24" t="s">
        <v>205</v>
      </c>
      <c r="O62" s="25"/>
      <c r="P62" s="20"/>
      <c r="Q62" s="20"/>
      <c r="R62" s="20"/>
      <c r="S62" s="20"/>
      <c r="T62" s="20"/>
    </row>
    <row r="63" spans="1:42" s="8" customFormat="1" ht="60" x14ac:dyDescent="0.25">
      <c r="A63" s="18" t="s">
        <v>206</v>
      </c>
      <c r="B63" s="38" t="s">
        <v>207</v>
      </c>
      <c r="C63" s="20" t="s">
        <v>208</v>
      </c>
      <c r="D63" s="21">
        <v>6377212.6299999999</v>
      </c>
      <c r="E63" s="21">
        <f>D63/7.5345</f>
        <v>846401.57011082349</v>
      </c>
      <c r="F63" s="22">
        <v>537398.89</v>
      </c>
      <c r="G63" s="23" t="s">
        <v>37</v>
      </c>
      <c r="H63" s="23"/>
      <c r="I63" s="20" t="s">
        <v>25</v>
      </c>
      <c r="J63" s="20" t="s">
        <v>39</v>
      </c>
      <c r="K63" s="20" t="s">
        <v>25</v>
      </c>
      <c r="L63" s="20" t="s">
        <v>52</v>
      </c>
      <c r="M63" s="20" t="s">
        <v>41</v>
      </c>
      <c r="N63" s="24" t="s">
        <v>199</v>
      </c>
      <c r="O63" s="25"/>
      <c r="P63" s="20"/>
      <c r="Q63" s="20"/>
      <c r="R63" s="20"/>
      <c r="S63" s="20"/>
      <c r="T63" s="20"/>
    </row>
    <row r="64" spans="1:42" s="8" customFormat="1" x14ac:dyDescent="0.25">
      <c r="A64" s="87" t="s">
        <v>209</v>
      </c>
      <c r="B64" s="86"/>
      <c r="C64" s="86"/>
      <c r="D64" s="86"/>
      <c r="E64" s="86"/>
      <c r="F64" s="45"/>
      <c r="G64" s="86"/>
      <c r="H64" s="86"/>
      <c r="I64" s="86"/>
      <c r="J64" s="86"/>
      <c r="K64" s="86"/>
      <c r="L64" s="86"/>
      <c r="M64" s="86"/>
      <c r="N64" s="86"/>
      <c r="O64" s="13"/>
      <c r="P64" s="86"/>
      <c r="Q64" s="89"/>
      <c r="R64" s="89"/>
      <c r="S64" s="89"/>
      <c r="T64" s="89"/>
    </row>
    <row r="65" spans="1:42" s="8" customFormat="1" ht="30" x14ac:dyDescent="0.25">
      <c r="A65" s="18" t="s">
        <v>210</v>
      </c>
      <c r="B65" s="38" t="s">
        <v>211</v>
      </c>
      <c r="C65" s="20" t="s">
        <v>212</v>
      </c>
      <c r="D65" s="21">
        <v>193000</v>
      </c>
      <c r="E65" s="21">
        <f t="shared" ref="E65:E68" si="2">D65/7.5345</f>
        <v>25615.502024022826</v>
      </c>
      <c r="F65" s="22">
        <f>ROUND(E65,0)</f>
        <v>25616</v>
      </c>
      <c r="G65" s="23" t="s">
        <v>24</v>
      </c>
      <c r="H65" s="23"/>
      <c r="I65" s="20" t="s">
        <v>38</v>
      </c>
      <c r="J65" s="20" t="s">
        <v>51</v>
      </c>
      <c r="K65" s="20" t="s">
        <v>25</v>
      </c>
      <c r="L65" s="20" t="s">
        <v>40</v>
      </c>
      <c r="M65" s="20" t="s">
        <v>28</v>
      </c>
      <c r="N65" s="24"/>
      <c r="O65" s="25"/>
      <c r="P65" s="20"/>
      <c r="Q65" s="35"/>
      <c r="R65" s="35"/>
      <c r="S65" s="35"/>
      <c r="T65" s="35"/>
    </row>
    <row r="66" spans="1:42" s="78" customFormat="1" ht="45" hidden="1" x14ac:dyDescent="0.25">
      <c r="A66" s="90" t="s">
        <v>71</v>
      </c>
      <c r="B66" s="91" t="s">
        <v>72</v>
      </c>
      <c r="C66" s="92" t="s">
        <v>73</v>
      </c>
      <c r="D66" s="93">
        <v>150000</v>
      </c>
      <c r="E66" s="93">
        <f t="shared" si="2"/>
        <v>19908.421262193908</v>
      </c>
      <c r="F66" s="94">
        <f>ROUND(E66,0)</f>
        <v>19908</v>
      </c>
      <c r="G66" s="95" t="s">
        <v>24</v>
      </c>
      <c r="H66" s="95"/>
      <c r="I66" s="92" t="s">
        <v>25</v>
      </c>
      <c r="J66" s="92" t="s">
        <v>51</v>
      </c>
      <c r="K66" s="92" t="s">
        <v>25</v>
      </c>
      <c r="L66" s="92" t="s">
        <v>52</v>
      </c>
      <c r="M66" s="92" t="s">
        <v>28</v>
      </c>
      <c r="N66" s="24" t="s">
        <v>213</v>
      </c>
      <c r="O66" s="25" t="s">
        <v>214</v>
      </c>
      <c r="P66" s="20"/>
      <c r="Q66" s="58"/>
      <c r="R66" s="58"/>
      <c r="S66" s="58"/>
      <c r="T66" s="58"/>
      <c r="U66" s="8"/>
      <c r="V66" s="8"/>
      <c r="W66" s="8"/>
      <c r="X66" s="8"/>
      <c r="Y66" s="8"/>
      <c r="Z66" s="8"/>
      <c r="AA66" s="8"/>
      <c r="AB66" s="8"/>
      <c r="AC66" s="8"/>
      <c r="AD66" s="8"/>
      <c r="AE66" s="8"/>
      <c r="AF66" s="8"/>
      <c r="AG66" s="8"/>
      <c r="AH66" s="8"/>
      <c r="AI66" s="8"/>
      <c r="AJ66" s="8"/>
      <c r="AK66" s="8"/>
      <c r="AL66" s="8"/>
      <c r="AM66" s="8"/>
      <c r="AN66" s="8"/>
      <c r="AO66" s="8"/>
      <c r="AP66" s="8"/>
    </row>
    <row r="67" spans="1:42" s="78" customFormat="1" ht="30" x14ac:dyDescent="0.25">
      <c r="A67" s="40" t="s">
        <v>215</v>
      </c>
      <c r="B67" s="43" t="s">
        <v>216</v>
      </c>
      <c r="C67" s="32" t="s">
        <v>217</v>
      </c>
      <c r="D67" s="21">
        <v>55000</v>
      </c>
      <c r="E67" s="21">
        <f t="shared" si="2"/>
        <v>7299.7544628044325</v>
      </c>
      <c r="F67" s="22">
        <v>26500</v>
      </c>
      <c r="G67" s="40" t="s">
        <v>24</v>
      </c>
      <c r="H67" s="40"/>
      <c r="I67" s="32" t="s">
        <v>25</v>
      </c>
      <c r="J67" s="32" t="s">
        <v>51</v>
      </c>
      <c r="K67" s="32" t="s">
        <v>25</v>
      </c>
      <c r="L67" s="32" t="s">
        <v>40</v>
      </c>
      <c r="M67" s="32" t="s">
        <v>56</v>
      </c>
      <c r="N67" s="34"/>
      <c r="O67" s="57"/>
      <c r="P67" s="84"/>
      <c r="Q67" s="58"/>
      <c r="R67" s="58"/>
      <c r="S67" s="58"/>
      <c r="T67" s="58"/>
      <c r="U67" s="8"/>
      <c r="V67" s="8"/>
      <c r="W67" s="8"/>
      <c r="X67" s="8"/>
      <c r="Y67" s="8"/>
      <c r="Z67" s="8"/>
      <c r="AA67" s="8"/>
      <c r="AB67" s="8"/>
      <c r="AC67" s="8"/>
      <c r="AD67" s="8"/>
      <c r="AE67" s="8"/>
      <c r="AF67" s="8"/>
      <c r="AG67" s="8"/>
      <c r="AH67" s="8"/>
      <c r="AI67" s="8"/>
      <c r="AJ67" s="8"/>
      <c r="AK67" s="8"/>
      <c r="AL67" s="8"/>
      <c r="AM67" s="8"/>
      <c r="AN67" s="8"/>
      <c r="AO67" s="8"/>
      <c r="AP67" s="8"/>
    </row>
    <row r="68" spans="1:42" s="78" customFormat="1" ht="30" x14ac:dyDescent="0.25">
      <c r="A68" s="42" t="s">
        <v>218</v>
      </c>
      <c r="B68" s="33" t="s">
        <v>219</v>
      </c>
      <c r="C68" s="96" t="s">
        <v>220</v>
      </c>
      <c r="D68" s="21">
        <v>22000</v>
      </c>
      <c r="E68" s="21">
        <f t="shared" si="2"/>
        <v>2919.9017851217732</v>
      </c>
      <c r="F68" s="22">
        <f>ROUND(E68,0)</f>
        <v>2920</v>
      </c>
      <c r="G68" s="40" t="s">
        <v>24</v>
      </c>
      <c r="H68" s="40"/>
      <c r="I68" s="32" t="s">
        <v>25</v>
      </c>
      <c r="J68" s="32" t="s">
        <v>51</v>
      </c>
      <c r="K68" s="32" t="s">
        <v>25</v>
      </c>
      <c r="L68" s="32" t="s">
        <v>52</v>
      </c>
      <c r="M68" s="32" t="s">
        <v>28</v>
      </c>
      <c r="N68" s="24"/>
      <c r="O68" s="25"/>
      <c r="P68" s="20"/>
      <c r="Q68" s="58"/>
      <c r="R68" s="58"/>
      <c r="S68" s="58"/>
      <c r="T68" s="58"/>
      <c r="U68" s="8"/>
      <c r="V68" s="8"/>
      <c r="W68" s="8"/>
      <c r="X68" s="8"/>
      <c r="Y68" s="8"/>
      <c r="Z68" s="8"/>
      <c r="AA68" s="8"/>
      <c r="AB68" s="8"/>
      <c r="AC68" s="8"/>
      <c r="AD68" s="8"/>
      <c r="AE68" s="8"/>
      <c r="AF68" s="8"/>
      <c r="AG68" s="8"/>
      <c r="AH68" s="8"/>
      <c r="AI68" s="8"/>
      <c r="AJ68" s="8"/>
      <c r="AK68" s="8"/>
      <c r="AL68" s="8"/>
      <c r="AM68" s="8"/>
      <c r="AN68" s="8"/>
      <c r="AO68" s="8"/>
      <c r="AP68" s="8"/>
    </row>
    <row r="69" spans="1:42" s="78" customFormat="1" ht="30" x14ac:dyDescent="0.25">
      <c r="A69" s="42" t="s">
        <v>221</v>
      </c>
      <c r="B69" s="33" t="s">
        <v>222</v>
      </c>
      <c r="C69" s="96" t="s">
        <v>223</v>
      </c>
      <c r="D69" s="21"/>
      <c r="E69" s="21"/>
      <c r="F69" s="22">
        <v>5150</v>
      </c>
      <c r="G69" s="40" t="s">
        <v>24</v>
      </c>
      <c r="H69" s="40"/>
      <c r="I69" s="32" t="s">
        <v>38</v>
      </c>
      <c r="J69" s="32" t="s">
        <v>51</v>
      </c>
      <c r="K69" s="32" t="s">
        <v>25</v>
      </c>
      <c r="L69" s="32" t="s">
        <v>27</v>
      </c>
      <c r="M69" s="32" t="s">
        <v>224</v>
      </c>
      <c r="N69" s="24"/>
      <c r="O69" s="25"/>
      <c r="P69" s="20"/>
      <c r="Q69" s="58"/>
      <c r="R69" s="58"/>
      <c r="S69" s="58"/>
      <c r="T69" s="58"/>
      <c r="U69" s="8"/>
      <c r="V69" s="8"/>
      <c r="W69" s="8"/>
      <c r="X69" s="8"/>
      <c r="Y69" s="8"/>
      <c r="Z69" s="8"/>
      <c r="AA69" s="8"/>
      <c r="AB69" s="8"/>
      <c r="AC69" s="8"/>
      <c r="AD69" s="8"/>
      <c r="AE69" s="8"/>
      <c r="AF69" s="8"/>
      <c r="AG69" s="8"/>
      <c r="AH69" s="8"/>
      <c r="AI69" s="8"/>
      <c r="AJ69" s="8"/>
      <c r="AK69" s="8"/>
      <c r="AL69" s="8"/>
      <c r="AM69" s="8"/>
      <c r="AN69" s="8"/>
      <c r="AO69" s="8"/>
      <c r="AP69" s="8"/>
    </row>
    <row r="70" spans="1:42" s="31" customFormat="1" x14ac:dyDescent="0.25">
      <c r="A70" s="10" t="s">
        <v>225</v>
      </c>
      <c r="B70" s="9"/>
      <c r="C70" s="9"/>
      <c r="D70" s="9"/>
      <c r="E70" s="9"/>
      <c r="F70" s="45"/>
      <c r="G70" s="9"/>
      <c r="H70" s="9"/>
      <c r="I70" s="9"/>
      <c r="J70" s="9"/>
      <c r="K70" s="9"/>
      <c r="L70" s="9"/>
      <c r="M70" s="9"/>
      <c r="N70" s="9"/>
      <c r="O70" s="13"/>
      <c r="P70" s="9"/>
      <c r="Q70" s="97"/>
      <c r="R70" s="97"/>
      <c r="S70" s="97"/>
      <c r="T70" s="97"/>
      <c r="U70" s="8"/>
      <c r="V70" s="8"/>
      <c r="W70" s="8"/>
      <c r="X70" s="8"/>
      <c r="Y70" s="8"/>
      <c r="Z70" s="8"/>
      <c r="AA70" s="8"/>
      <c r="AB70" s="8"/>
      <c r="AC70" s="8"/>
      <c r="AD70" s="8"/>
      <c r="AE70" s="8"/>
      <c r="AF70" s="8"/>
      <c r="AG70" s="8"/>
      <c r="AH70" s="8"/>
      <c r="AI70" s="8"/>
      <c r="AJ70" s="8"/>
      <c r="AK70" s="8"/>
      <c r="AL70" s="8"/>
      <c r="AM70" s="8"/>
      <c r="AN70" s="8"/>
      <c r="AO70" s="8"/>
      <c r="AP70" s="8"/>
    </row>
    <row r="71" spans="1:42" s="8" customFormat="1" ht="30" x14ac:dyDescent="0.25">
      <c r="A71" s="18" t="s">
        <v>226</v>
      </c>
      <c r="B71" s="38" t="s">
        <v>227</v>
      </c>
      <c r="C71" s="20" t="s">
        <v>228</v>
      </c>
      <c r="D71" s="21">
        <v>152000</v>
      </c>
      <c r="E71" s="21">
        <f>D71/7.5345</f>
        <v>20173.86687902316</v>
      </c>
      <c r="F71" s="22">
        <v>23000</v>
      </c>
      <c r="G71" s="23" t="s">
        <v>24</v>
      </c>
      <c r="H71" s="23"/>
      <c r="I71" s="20" t="s">
        <v>38</v>
      </c>
      <c r="J71" s="20" t="s">
        <v>51</v>
      </c>
      <c r="K71" s="20" t="s">
        <v>25</v>
      </c>
      <c r="L71" s="20" t="s">
        <v>52</v>
      </c>
      <c r="M71" s="20" t="s">
        <v>28</v>
      </c>
      <c r="N71" s="24"/>
      <c r="O71" s="25"/>
      <c r="P71" s="20"/>
      <c r="Q71" s="20"/>
      <c r="R71" s="20"/>
      <c r="S71" s="20"/>
      <c r="T71" s="20"/>
    </row>
    <row r="72" spans="1:42" s="8" customFormat="1" ht="30" x14ac:dyDescent="0.25">
      <c r="A72" s="42" t="s">
        <v>229</v>
      </c>
      <c r="B72" s="43" t="s">
        <v>230</v>
      </c>
      <c r="C72" s="32" t="s">
        <v>231</v>
      </c>
      <c r="D72" s="21">
        <v>31000</v>
      </c>
      <c r="E72" s="21">
        <f>D72/7.5345</f>
        <v>4114.4070608534075</v>
      </c>
      <c r="F72" s="22">
        <v>6000</v>
      </c>
      <c r="G72" s="40" t="s">
        <v>24</v>
      </c>
      <c r="H72" s="32"/>
      <c r="I72" s="32" t="s">
        <v>38</v>
      </c>
      <c r="J72" s="32" t="s">
        <v>51</v>
      </c>
      <c r="K72" s="32" t="s">
        <v>25</v>
      </c>
      <c r="L72" s="32" t="s">
        <v>27</v>
      </c>
      <c r="M72" s="32" t="s">
        <v>56</v>
      </c>
      <c r="N72" s="24"/>
      <c r="O72" s="25"/>
      <c r="P72" s="20"/>
      <c r="Q72" s="73"/>
      <c r="R72" s="20"/>
      <c r="S72" s="20"/>
      <c r="T72" s="20"/>
    </row>
    <row r="73" spans="1:42" s="8" customFormat="1" ht="15" customHeight="1" x14ac:dyDescent="0.25">
      <c r="A73" s="98" t="s">
        <v>232</v>
      </c>
      <c r="B73" s="99"/>
      <c r="C73" s="99"/>
      <c r="D73" s="99"/>
      <c r="E73" s="99"/>
      <c r="F73" s="45"/>
      <c r="G73" s="99"/>
      <c r="H73" s="99"/>
      <c r="I73" s="99"/>
      <c r="J73" s="99"/>
      <c r="K73" s="99"/>
      <c r="L73" s="99"/>
      <c r="M73" s="99"/>
      <c r="N73" s="99"/>
      <c r="O73" s="100"/>
      <c r="P73" s="99"/>
      <c r="Q73" s="101"/>
      <c r="R73" s="101"/>
      <c r="S73" s="101"/>
      <c r="T73" s="101"/>
    </row>
    <row r="74" spans="1:42" s="8" customFormat="1" ht="15" customHeight="1" x14ac:dyDescent="0.25">
      <c r="A74" s="40" t="s">
        <v>233</v>
      </c>
      <c r="B74" s="40" t="s">
        <v>234</v>
      </c>
      <c r="C74" s="25" t="s">
        <v>235</v>
      </c>
      <c r="D74" s="21">
        <v>100000</v>
      </c>
      <c r="E74" s="21">
        <f>D74/7.5345</f>
        <v>13272.280841462605</v>
      </c>
      <c r="F74" s="22">
        <v>120000</v>
      </c>
      <c r="G74" s="38" t="s">
        <v>37</v>
      </c>
      <c r="H74" s="40"/>
      <c r="I74" s="32" t="s">
        <v>38</v>
      </c>
      <c r="J74" s="32" t="s">
        <v>51</v>
      </c>
      <c r="K74" s="51" t="s">
        <v>25</v>
      </c>
      <c r="L74" s="32" t="s">
        <v>52</v>
      </c>
      <c r="M74" s="32" t="s">
        <v>236</v>
      </c>
      <c r="N74" s="24"/>
      <c r="O74" s="25"/>
      <c r="P74" s="51"/>
      <c r="Q74" s="101"/>
      <c r="R74" s="101"/>
      <c r="S74" s="101"/>
      <c r="T74" s="101"/>
    </row>
    <row r="75" spans="1:42" s="8" customFormat="1" x14ac:dyDescent="0.25">
      <c r="A75" s="87" t="s">
        <v>237</v>
      </c>
      <c r="B75" s="86"/>
      <c r="C75" s="86"/>
      <c r="D75" s="86"/>
      <c r="E75" s="86"/>
      <c r="F75" s="45"/>
      <c r="G75" s="86"/>
      <c r="H75" s="86"/>
      <c r="I75" s="86"/>
      <c r="J75" s="86"/>
      <c r="K75" s="86"/>
      <c r="L75" s="86"/>
      <c r="M75" s="86"/>
      <c r="N75" s="86"/>
      <c r="O75" s="13"/>
      <c r="P75" s="86"/>
      <c r="Q75" s="89"/>
      <c r="R75" s="89"/>
      <c r="S75" s="89"/>
      <c r="T75" s="89"/>
    </row>
    <row r="76" spans="1:42" s="8" customFormat="1" ht="165" x14ac:dyDescent="0.25">
      <c r="A76" s="42" t="s">
        <v>238</v>
      </c>
      <c r="B76" s="43" t="s">
        <v>239</v>
      </c>
      <c r="C76" s="32" t="s">
        <v>240</v>
      </c>
      <c r="D76" s="21">
        <v>210000</v>
      </c>
      <c r="E76" s="21">
        <f>D76/7.5345</f>
        <v>27871.78976707147</v>
      </c>
      <c r="F76" s="22">
        <v>46319.28</v>
      </c>
      <c r="G76" s="40" t="s">
        <v>37</v>
      </c>
      <c r="H76" s="40"/>
      <c r="I76" s="32" t="s">
        <v>38</v>
      </c>
      <c r="J76" s="32" t="s">
        <v>39</v>
      </c>
      <c r="K76" s="32" t="s">
        <v>25</v>
      </c>
      <c r="L76" s="32" t="s">
        <v>40</v>
      </c>
      <c r="M76" s="32" t="s">
        <v>41</v>
      </c>
      <c r="N76" s="24" t="s">
        <v>241</v>
      </c>
      <c r="O76" s="25"/>
      <c r="P76" s="20"/>
      <c r="Q76" s="20"/>
      <c r="R76" s="20"/>
      <c r="S76" s="20"/>
      <c r="T76" s="20"/>
    </row>
    <row r="77" spans="1:42" s="8" customFormat="1" ht="30" x14ac:dyDescent="0.25">
      <c r="A77" s="102" t="s">
        <v>242</v>
      </c>
      <c r="B77" s="103" t="s">
        <v>239</v>
      </c>
      <c r="C77" s="84" t="s">
        <v>240</v>
      </c>
      <c r="D77" s="104">
        <v>210000</v>
      </c>
      <c r="E77" s="104">
        <f>D77/7.5345</f>
        <v>27871.78976707147</v>
      </c>
      <c r="F77" s="44">
        <v>21600</v>
      </c>
      <c r="G77" s="105" t="s">
        <v>24</v>
      </c>
      <c r="H77" s="106"/>
      <c r="I77" s="84" t="s">
        <v>25</v>
      </c>
      <c r="J77" s="84" t="s">
        <v>51</v>
      </c>
      <c r="K77" s="84" t="s">
        <v>25</v>
      </c>
      <c r="L77" s="84" t="s">
        <v>40</v>
      </c>
      <c r="M77" s="84" t="s">
        <v>67</v>
      </c>
      <c r="N77" s="29" t="s">
        <v>243</v>
      </c>
      <c r="O77" s="30" t="s">
        <v>244</v>
      </c>
      <c r="P77" s="58"/>
      <c r="Q77" s="20"/>
      <c r="R77" s="20"/>
      <c r="S77" s="20"/>
      <c r="T77" s="20"/>
    </row>
    <row r="78" spans="1:42" s="8" customFormat="1" ht="165" x14ac:dyDescent="0.25">
      <c r="A78" s="42" t="s">
        <v>245</v>
      </c>
      <c r="B78" s="43" t="s">
        <v>246</v>
      </c>
      <c r="C78" s="32" t="s">
        <v>240</v>
      </c>
      <c r="D78" s="21">
        <v>260000</v>
      </c>
      <c r="E78" s="21">
        <f>D78/7.5345</f>
        <v>34507.930187802769</v>
      </c>
      <c r="F78" s="22">
        <v>19188</v>
      </c>
      <c r="G78" s="40" t="s">
        <v>37</v>
      </c>
      <c r="H78" s="40"/>
      <c r="I78" s="32" t="s">
        <v>38</v>
      </c>
      <c r="J78" s="32" t="s">
        <v>39</v>
      </c>
      <c r="K78" s="32" t="s">
        <v>25</v>
      </c>
      <c r="L78" s="32" t="s">
        <v>40</v>
      </c>
      <c r="M78" s="32" t="s">
        <v>41</v>
      </c>
      <c r="N78" s="24" t="s">
        <v>241</v>
      </c>
      <c r="O78" s="25"/>
      <c r="P78" s="20"/>
      <c r="Q78" s="20"/>
      <c r="R78" s="20"/>
      <c r="S78" s="20"/>
      <c r="T78" s="20"/>
    </row>
    <row r="79" spans="1:42" s="8" customFormat="1" ht="60" x14ac:dyDescent="0.25">
      <c r="A79" s="42" t="s">
        <v>247</v>
      </c>
      <c r="B79" s="43" t="s">
        <v>248</v>
      </c>
      <c r="C79" s="32" t="s">
        <v>249</v>
      </c>
      <c r="D79" s="21">
        <v>470000</v>
      </c>
      <c r="E79" s="21">
        <f>D79/7.5345</f>
        <v>62379.719954874243</v>
      </c>
      <c r="F79" s="22">
        <v>58812.380000000005</v>
      </c>
      <c r="G79" s="40" t="s">
        <v>37</v>
      </c>
      <c r="H79" s="40" t="s">
        <v>250</v>
      </c>
      <c r="I79" s="32" t="s">
        <v>38</v>
      </c>
      <c r="J79" s="32" t="s">
        <v>39</v>
      </c>
      <c r="K79" s="32" t="s">
        <v>25</v>
      </c>
      <c r="L79" s="32" t="s">
        <v>46</v>
      </c>
      <c r="M79" s="32" t="s">
        <v>198</v>
      </c>
      <c r="N79" s="24" t="s">
        <v>199</v>
      </c>
      <c r="O79" s="25"/>
      <c r="P79" s="20"/>
      <c r="Q79" s="20"/>
      <c r="R79" s="20"/>
      <c r="S79" s="20"/>
      <c r="T79" s="20"/>
    </row>
    <row r="80" spans="1:42" s="8" customFormat="1" x14ac:dyDescent="0.25">
      <c r="A80" s="87" t="s">
        <v>251</v>
      </c>
      <c r="B80" s="86"/>
      <c r="C80" s="86"/>
      <c r="D80" s="86"/>
      <c r="E80" s="86"/>
      <c r="F80" s="107"/>
      <c r="G80" s="108"/>
      <c r="H80" s="86"/>
      <c r="I80" s="86"/>
      <c r="J80" s="86"/>
      <c r="K80" s="86"/>
      <c r="L80" s="86"/>
      <c r="M80" s="86"/>
      <c r="N80" s="86"/>
      <c r="O80" s="13"/>
      <c r="P80" s="86"/>
      <c r="Q80" s="89"/>
      <c r="R80" s="89"/>
      <c r="S80" s="89"/>
      <c r="T80" s="89"/>
    </row>
    <row r="81" spans="1:42" s="8" customFormat="1" ht="30" x14ac:dyDescent="0.25">
      <c r="A81" s="18" t="s">
        <v>252</v>
      </c>
      <c r="B81" s="17" t="s">
        <v>253</v>
      </c>
      <c r="C81" s="20" t="s">
        <v>254</v>
      </c>
      <c r="D81" s="21">
        <v>70000</v>
      </c>
      <c r="E81" s="21">
        <f t="shared" ref="E81:E114" si="3">D81/7.5345</f>
        <v>9290.596589023824</v>
      </c>
      <c r="F81" s="22">
        <v>13766</v>
      </c>
      <c r="G81" s="23" t="s">
        <v>24</v>
      </c>
      <c r="H81" s="23"/>
      <c r="I81" s="20" t="s">
        <v>38</v>
      </c>
      <c r="J81" s="20" t="s">
        <v>51</v>
      </c>
      <c r="K81" s="20" t="s">
        <v>25</v>
      </c>
      <c r="L81" s="20" t="s">
        <v>27</v>
      </c>
      <c r="M81" s="20" t="s">
        <v>28</v>
      </c>
      <c r="N81" s="29"/>
      <c r="O81" s="57"/>
      <c r="P81" s="20"/>
      <c r="Q81" s="20"/>
      <c r="R81" s="20"/>
      <c r="S81" s="20"/>
      <c r="T81" s="20"/>
    </row>
    <row r="82" spans="1:42" s="8" customFormat="1" ht="30" x14ac:dyDescent="0.25">
      <c r="A82" s="23" t="s">
        <v>255</v>
      </c>
      <c r="B82" s="83" t="s">
        <v>256</v>
      </c>
      <c r="C82" s="25" t="s">
        <v>257</v>
      </c>
      <c r="D82" s="21">
        <v>535000</v>
      </c>
      <c r="E82" s="21">
        <f t="shared" si="3"/>
        <v>71006.702501824941</v>
      </c>
      <c r="F82" s="22">
        <v>578000</v>
      </c>
      <c r="G82" s="83" t="s">
        <v>37</v>
      </c>
      <c r="H82" s="83"/>
      <c r="I82" s="25" t="s">
        <v>38</v>
      </c>
      <c r="J82" s="24" t="s">
        <v>39</v>
      </c>
      <c r="K82" s="20" t="s">
        <v>25</v>
      </c>
      <c r="L82" s="20" t="s">
        <v>27</v>
      </c>
      <c r="M82" s="20" t="s">
        <v>41</v>
      </c>
      <c r="N82" s="29"/>
      <c r="O82" s="57"/>
      <c r="P82" s="20"/>
      <c r="Q82" s="20"/>
      <c r="R82" s="20"/>
      <c r="S82" s="20"/>
      <c r="T82" s="20"/>
    </row>
    <row r="83" spans="1:42" s="8" customFormat="1" ht="30" x14ac:dyDescent="0.25">
      <c r="A83" s="18" t="s">
        <v>258</v>
      </c>
      <c r="B83" s="83" t="s">
        <v>259</v>
      </c>
      <c r="C83" s="25">
        <v>50420000</v>
      </c>
      <c r="D83" s="21"/>
      <c r="E83" s="21"/>
      <c r="F83" s="22">
        <v>9795.2099999999991</v>
      </c>
      <c r="G83" s="23" t="s">
        <v>24</v>
      </c>
      <c r="H83" s="83"/>
      <c r="I83" s="25" t="s">
        <v>25</v>
      </c>
      <c r="J83" s="25" t="s">
        <v>51</v>
      </c>
      <c r="K83" s="20" t="s">
        <v>25</v>
      </c>
      <c r="L83" s="25" t="s">
        <v>27</v>
      </c>
      <c r="M83" s="25" t="s">
        <v>260</v>
      </c>
      <c r="N83" s="29"/>
      <c r="O83" s="57"/>
      <c r="P83" s="58"/>
      <c r="Q83" s="20"/>
      <c r="R83" s="20"/>
      <c r="S83" s="20"/>
      <c r="T83" s="20"/>
    </row>
    <row r="84" spans="1:42" s="8" customFormat="1" ht="30" x14ac:dyDescent="0.25">
      <c r="A84" s="18" t="s">
        <v>261</v>
      </c>
      <c r="B84" s="83" t="s">
        <v>262</v>
      </c>
      <c r="C84" s="24" t="s">
        <v>263</v>
      </c>
      <c r="D84" s="21">
        <v>81000</v>
      </c>
      <c r="E84" s="21">
        <f t="shared" si="3"/>
        <v>10750.54748158471</v>
      </c>
      <c r="F84" s="22">
        <v>10750</v>
      </c>
      <c r="G84" s="23" t="s">
        <v>24</v>
      </c>
      <c r="H84" s="83"/>
      <c r="I84" s="25" t="s">
        <v>25</v>
      </c>
      <c r="J84" s="25" t="s">
        <v>51</v>
      </c>
      <c r="K84" s="20" t="s">
        <v>25</v>
      </c>
      <c r="L84" s="25" t="s">
        <v>40</v>
      </c>
      <c r="M84" s="25" t="s">
        <v>28</v>
      </c>
      <c r="N84" s="24"/>
      <c r="O84" s="25"/>
      <c r="P84" s="25"/>
      <c r="Q84" s="25"/>
      <c r="R84" s="25"/>
      <c r="S84" s="25"/>
      <c r="T84" s="25"/>
    </row>
    <row r="85" spans="1:42" s="8" customFormat="1" ht="30" x14ac:dyDescent="0.25">
      <c r="A85" s="18" t="s">
        <v>264</v>
      </c>
      <c r="B85" s="83" t="s">
        <v>265</v>
      </c>
      <c r="C85" s="25" t="s">
        <v>257</v>
      </c>
      <c r="D85" s="21">
        <v>64100</v>
      </c>
      <c r="E85" s="21">
        <f t="shared" si="3"/>
        <v>8507.5320193775297</v>
      </c>
      <c r="F85" s="22">
        <v>8500</v>
      </c>
      <c r="G85" s="23" t="s">
        <v>24</v>
      </c>
      <c r="H85" s="83"/>
      <c r="I85" s="25" t="s">
        <v>25</v>
      </c>
      <c r="J85" s="25" t="s">
        <v>51</v>
      </c>
      <c r="K85" s="20" t="s">
        <v>25</v>
      </c>
      <c r="L85" s="25" t="s">
        <v>40</v>
      </c>
      <c r="M85" s="25" t="s">
        <v>28</v>
      </c>
      <c r="N85" s="24"/>
      <c r="O85" s="25"/>
      <c r="P85" s="25"/>
      <c r="Q85" s="25"/>
      <c r="R85" s="25"/>
      <c r="S85" s="25"/>
      <c r="T85" s="25"/>
    </row>
    <row r="86" spans="1:42" s="8" customFormat="1" ht="90" x14ac:dyDescent="0.25">
      <c r="A86" s="105" t="s">
        <v>266</v>
      </c>
      <c r="B86" s="83" t="s">
        <v>267</v>
      </c>
      <c r="C86" s="25" t="s">
        <v>268</v>
      </c>
      <c r="D86" s="21">
        <v>73156</v>
      </c>
      <c r="E86" s="21">
        <f t="shared" si="3"/>
        <v>9709.4697723803838</v>
      </c>
      <c r="F86" s="80" t="s">
        <v>269</v>
      </c>
      <c r="G86" s="109" t="s">
        <v>270</v>
      </c>
      <c r="H86" s="83"/>
      <c r="I86" s="25" t="s">
        <v>25</v>
      </c>
      <c r="J86" s="29" t="s">
        <v>271</v>
      </c>
      <c r="K86" s="20" t="s">
        <v>25</v>
      </c>
      <c r="L86" s="29" t="s">
        <v>272</v>
      </c>
      <c r="M86" s="29" t="s">
        <v>273</v>
      </c>
      <c r="N86" s="29" t="s">
        <v>274</v>
      </c>
      <c r="O86" s="30" t="s">
        <v>275</v>
      </c>
      <c r="P86" s="25"/>
      <c r="Q86" s="25"/>
      <c r="R86" s="25"/>
      <c r="S86" s="25"/>
      <c r="T86" s="25"/>
    </row>
    <row r="87" spans="1:42" s="111" customFormat="1" ht="30" x14ac:dyDescent="0.25">
      <c r="A87" s="42" t="s">
        <v>276</v>
      </c>
      <c r="B87" s="110" t="s">
        <v>277</v>
      </c>
      <c r="C87" s="34" t="s">
        <v>278</v>
      </c>
      <c r="D87" s="21">
        <v>59673.24</v>
      </c>
      <c r="E87" s="21">
        <f t="shared" si="3"/>
        <v>7919.9999999999991</v>
      </c>
      <c r="F87" s="22">
        <v>10000</v>
      </c>
      <c r="G87" s="40" t="s">
        <v>24</v>
      </c>
      <c r="H87" s="110"/>
      <c r="I87" s="51" t="s">
        <v>25</v>
      </c>
      <c r="J87" s="51" t="s">
        <v>51</v>
      </c>
      <c r="K87" s="32" t="s">
        <v>25</v>
      </c>
      <c r="L87" s="51" t="s">
        <v>52</v>
      </c>
      <c r="M87" s="51" t="s">
        <v>28</v>
      </c>
      <c r="N87" s="24"/>
      <c r="O87" s="25"/>
      <c r="P87" s="51"/>
      <c r="Q87" s="51"/>
      <c r="R87" s="51"/>
      <c r="S87" s="51"/>
      <c r="T87" s="51"/>
      <c r="U87" s="8"/>
      <c r="V87" s="8"/>
      <c r="W87" s="8"/>
      <c r="X87" s="8"/>
      <c r="Y87" s="8"/>
      <c r="Z87" s="8"/>
      <c r="AA87" s="8"/>
      <c r="AB87" s="8"/>
      <c r="AC87" s="8"/>
      <c r="AD87" s="8"/>
      <c r="AE87" s="8"/>
      <c r="AF87" s="8"/>
      <c r="AG87" s="8"/>
      <c r="AH87" s="8"/>
      <c r="AI87" s="8"/>
      <c r="AJ87" s="8"/>
      <c r="AK87" s="8"/>
      <c r="AL87" s="8"/>
      <c r="AM87" s="8"/>
      <c r="AN87" s="8"/>
      <c r="AO87" s="8"/>
      <c r="AP87" s="8"/>
    </row>
    <row r="88" spans="1:42" s="111" customFormat="1" ht="30" x14ac:dyDescent="0.25">
      <c r="A88" s="42" t="s">
        <v>279</v>
      </c>
      <c r="B88" s="110" t="s">
        <v>280</v>
      </c>
      <c r="C88" s="51" t="s">
        <v>281</v>
      </c>
      <c r="D88" s="21"/>
      <c r="E88" s="21"/>
      <c r="F88" s="22">
        <v>26500</v>
      </c>
      <c r="G88" s="40" t="s">
        <v>24</v>
      </c>
      <c r="H88" s="110"/>
      <c r="I88" s="51" t="s">
        <v>25</v>
      </c>
      <c r="J88" s="51" t="s">
        <v>51</v>
      </c>
      <c r="K88" s="32" t="s">
        <v>25</v>
      </c>
      <c r="L88" s="51" t="s">
        <v>52</v>
      </c>
      <c r="M88" s="51" t="s">
        <v>28</v>
      </c>
      <c r="N88" s="34"/>
      <c r="O88" s="51"/>
      <c r="P88" s="51"/>
      <c r="Q88" s="51"/>
      <c r="R88" s="51"/>
      <c r="S88" s="51"/>
      <c r="T88" s="51"/>
      <c r="U88" s="8"/>
      <c r="V88" s="8"/>
      <c r="W88" s="8"/>
      <c r="X88" s="8"/>
      <c r="Y88" s="8"/>
      <c r="Z88" s="8"/>
      <c r="AA88" s="8"/>
      <c r="AB88" s="8"/>
      <c r="AC88" s="8"/>
      <c r="AD88" s="8"/>
      <c r="AE88" s="8"/>
      <c r="AF88" s="8"/>
      <c r="AG88" s="8"/>
      <c r="AH88" s="8"/>
      <c r="AI88" s="8"/>
      <c r="AJ88" s="8"/>
      <c r="AK88" s="8"/>
      <c r="AL88" s="8"/>
      <c r="AM88" s="8"/>
      <c r="AN88" s="8"/>
      <c r="AO88" s="8"/>
      <c r="AP88" s="8"/>
    </row>
    <row r="89" spans="1:42" s="111" customFormat="1" ht="30" x14ac:dyDescent="0.25">
      <c r="A89" s="42" t="s">
        <v>282</v>
      </c>
      <c r="B89" s="110" t="s">
        <v>283</v>
      </c>
      <c r="C89" s="34" t="s">
        <v>278</v>
      </c>
      <c r="D89" s="21"/>
      <c r="E89" s="21"/>
      <c r="F89" s="22">
        <v>26500</v>
      </c>
      <c r="G89" s="40" t="s">
        <v>24</v>
      </c>
      <c r="H89" s="110"/>
      <c r="I89" s="51" t="s">
        <v>25</v>
      </c>
      <c r="J89" s="51" t="s">
        <v>51</v>
      </c>
      <c r="K89" s="32" t="s">
        <v>25</v>
      </c>
      <c r="L89" s="51" t="s">
        <v>27</v>
      </c>
      <c r="M89" s="51" t="s">
        <v>28</v>
      </c>
      <c r="N89" s="24"/>
      <c r="O89" s="25"/>
      <c r="P89" s="51"/>
      <c r="Q89" s="51"/>
      <c r="R89" s="51"/>
      <c r="S89" s="51"/>
      <c r="T89" s="51"/>
      <c r="U89" s="8"/>
      <c r="V89" s="8"/>
      <c r="W89" s="8"/>
      <c r="X89" s="8"/>
      <c r="Y89" s="8"/>
      <c r="Z89" s="8"/>
      <c r="AA89" s="8"/>
      <c r="AB89" s="8"/>
      <c r="AC89" s="8"/>
      <c r="AD89" s="8"/>
      <c r="AE89" s="8"/>
      <c r="AF89" s="8"/>
      <c r="AG89" s="8"/>
      <c r="AH89" s="8"/>
      <c r="AI89" s="8"/>
      <c r="AJ89" s="8"/>
      <c r="AK89" s="8"/>
      <c r="AL89" s="8"/>
      <c r="AM89" s="8"/>
      <c r="AN89" s="8"/>
      <c r="AO89" s="8"/>
      <c r="AP89" s="8"/>
    </row>
    <row r="90" spans="1:42" s="111" customFormat="1" ht="30" x14ac:dyDescent="0.25">
      <c r="A90" s="42" t="s">
        <v>284</v>
      </c>
      <c r="B90" s="110" t="s">
        <v>285</v>
      </c>
      <c r="C90" s="51" t="s">
        <v>286</v>
      </c>
      <c r="D90" s="21"/>
      <c r="E90" s="21"/>
      <c r="F90" s="22">
        <v>26500</v>
      </c>
      <c r="G90" s="40" t="s">
        <v>24</v>
      </c>
      <c r="H90" s="110"/>
      <c r="I90" s="51" t="s">
        <v>25</v>
      </c>
      <c r="J90" s="51" t="s">
        <v>51</v>
      </c>
      <c r="K90" s="32" t="s">
        <v>25</v>
      </c>
      <c r="L90" s="51" t="s">
        <v>46</v>
      </c>
      <c r="M90" s="51" t="s">
        <v>28</v>
      </c>
      <c r="N90" s="34"/>
      <c r="O90" s="51"/>
      <c r="P90" s="51"/>
      <c r="Q90" s="51"/>
      <c r="R90" s="51"/>
      <c r="S90" s="51"/>
      <c r="T90" s="51"/>
      <c r="U90" s="8"/>
      <c r="V90" s="8"/>
      <c r="W90" s="8"/>
      <c r="X90" s="8"/>
      <c r="Y90" s="8"/>
      <c r="Z90" s="8"/>
      <c r="AA90" s="8"/>
      <c r="AB90" s="8"/>
      <c r="AC90" s="8"/>
      <c r="AD90" s="8"/>
      <c r="AE90" s="8"/>
      <c r="AF90" s="8"/>
      <c r="AG90" s="8"/>
      <c r="AH90" s="8"/>
      <c r="AI90" s="8"/>
      <c r="AJ90" s="8"/>
      <c r="AK90" s="8"/>
      <c r="AL90" s="8"/>
      <c r="AM90" s="8"/>
      <c r="AN90" s="8"/>
      <c r="AO90" s="8"/>
      <c r="AP90" s="8"/>
    </row>
    <row r="91" spans="1:42" s="8" customFormat="1" ht="30" x14ac:dyDescent="0.25">
      <c r="A91" s="18" t="s">
        <v>287</v>
      </c>
      <c r="B91" s="83" t="s">
        <v>288</v>
      </c>
      <c r="C91" s="24" t="s">
        <v>257</v>
      </c>
      <c r="D91" s="21">
        <v>40000</v>
      </c>
      <c r="E91" s="21">
        <f t="shared" si="3"/>
        <v>5308.9123365850419</v>
      </c>
      <c r="F91" s="22">
        <f>ROUND(E91,0)</f>
        <v>5309</v>
      </c>
      <c r="G91" s="23" t="s">
        <v>24</v>
      </c>
      <c r="H91" s="83"/>
      <c r="I91" s="25" t="s">
        <v>25</v>
      </c>
      <c r="J91" s="25" t="s">
        <v>51</v>
      </c>
      <c r="K91" s="20" t="s">
        <v>25</v>
      </c>
      <c r="L91" s="25" t="s">
        <v>27</v>
      </c>
      <c r="M91" s="25" t="s">
        <v>28</v>
      </c>
      <c r="N91" s="24"/>
      <c r="O91" s="25"/>
      <c r="P91" s="25"/>
      <c r="Q91" s="25"/>
      <c r="R91" s="25"/>
      <c r="S91" s="25"/>
      <c r="T91" s="25"/>
    </row>
    <row r="92" spans="1:42" s="8" customFormat="1" ht="30" x14ac:dyDescent="0.25">
      <c r="A92" s="18" t="s">
        <v>289</v>
      </c>
      <c r="B92" s="83" t="s">
        <v>290</v>
      </c>
      <c r="C92" s="24" t="s">
        <v>291</v>
      </c>
      <c r="D92" s="21">
        <v>40000</v>
      </c>
      <c r="E92" s="21">
        <f t="shared" si="3"/>
        <v>5308.9123365850419</v>
      </c>
      <c r="F92" s="22">
        <v>26500</v>
      </c>
      <c r="G92" s="23" t="s">
        <v>24</v>
      </c>
      <c r="H92" s="83"/>
      <c r="I92" s="25" t="s">
        <v>38</v>
      </c>
      <c r="J92" s="25" t="s">
        <v>51</v>
      </c>
      <c r="K92" s="20" t="s">
        <v>25</v>
      </c>
      <c r="L92" s="25" t="s">
        <v>40</v>
      </c>
      <c r="M92" s="25" t="s">
        <v>28</v>
      </c>
      <c r="N92" s="24"/>
      <c r="O92" s="25"/>
      <c r="P92" s="25"/>
      <c r="Q92" s="25"/>
      <c r="R92" s="25"/>
      <c r="S92" s="25"/>
      <c r="T92" s="25"/>
    </row>
    <row r="93" spans="1:42" s="8" customFormat="1" ht="30" x14ac:dyDescent="0.25">
      <c r="A93" s="18" t="s">
        <v>292</v>
      </c>
      <c r="B93" s="83" t="s">
        <v>293</v>
      </c>
      <c r="C93" s="25" t="s">
        <v>294</v>
      </c>
      <c r="D93" s="21">
        <v>75000</v>
      </c>
      <c r="E93" s="21">
        <f t="shared" si="3"/>
        <v>9954.2106310969539</v>
      </c>
      <c r="F93" s="22">
        <v>20000</v>
      </c>
      <c r="G93" s="23" t="s">
        <v>24</v>
      </c>
      <c r="H93" s="83"/>
      <c r="I93" s="25" t="s">
        <v>25</v>
      </c>
      <c r="J93" s="25" t="s">
        <v>51</v>
      </c>
      <c r="K93" s="20" t="s">
        <v>25</v>
      </c>
      <c r="L93" s="25" t="s">
        <v>52</v>
      </c>
      <c r="M93" s="25" t="s">
        <v>28</v>
      </c>
      <c r="N93" s="24"/>
      <c r="O93" s="25"/>
      <c r="P93" s="25"/>
      <c r="Q93" s="112"/>
      <c r="R93" s="112"/>
      <c r="S93" s="112"/>
      <c r="T93" s="112"/>
    </row>
    <row r="94" spans="1:42" s="31" customFormat="1" ht="30" x14ac:dyDescent="0.25">
      <c r="A94" s="18" t="s">
        <v>295</v>
      </c>
      <c r="B94" s="38" t="s">
        <v>296</v>
      </c>
      <c r="C94" s="24" t="s">
        <v>297</v>
      </c>
      <c r="D94" s="21">
        <v>35000</v>
      </c>
      <c r="E94" s="21">
        <f t="shared" si="3"/>
        <v>4645.298294511912</v>
      </c>
      <c r="F94" s="28">
        <v>15000</v>
      </c>
      <c r="G94" s="23" t="s">
        <v>24</v>
      </c>
      <c r="H94" s="23"/>
      <c r="I94" s="20" t="s">
        <v>25</v>
      </c>
      <c r="J94" s="20" t="s">
        <v>26</v>
      </c>
      <c r="K94" s="20" t="s">
        <v>25</v>
      </c>
      <c r="L94" s="20" t="s">
        <v>27</v>
      </c>
      <c r="M94" s="20" t="s">
        <v>56</v>
      </c>
      <c r="N94" s="24"/>
      <c r="O94" s="25"/>
      <c r="P94" s="20"/>
      <c r="Q94" s="35"/>
      <c r="R94" s="35"/>
      <c r="S94" s="35"/>
      <c r="T94" s="35"/>
      <c r="U94" s="8"/>
      <c r="V94" s="8"/>
      <c r="W94" s="8"/>
      <c r="X94" s="8"/>
      <c r="Y94" s="8"/>
      <c r="Z94" s="8"/>
      <c r="AA94" s="8"/>
      <c r="AB94" s="8"/>
      <c r="AC94" s="8"/>
      <c r="AD94" s="8"/>
      <c r="AE94" s="8"/>
      <c r="AF94" s="8"/>
      <c r="AG94" s="8"/>
      <c r="AH94" s="8"/>
      <c r="AI94" s="8"/>
      <c r="AJ94" s="8"/>
      <c r="AK94" s="8"/>
      <c r="AL94" s="8"/>
      <c r="AM94" s="8"/>
      <c r="AN94" s="8"/>
      <c r="AO94" s="8"/>
      <c r="AP94" s="8"/>
    </row>
    <row r="95" spans="1:42" s="8" customFormat="1" ht="30" x14ac:dyDescent="0.25">
      <c r="A95" s="18" t="s">
        <v>298</v>
      </c>
      <c r="B95" s="38" t="s">
        <v>299</v>
      </c>
      <c r="C95" s="25" t="s">
        <v>300</v>
      </c>
      <c r="D95" s="21">
        <v>33960</v>
      </c>
      <c r="E95" s="21">
        <f t="shared" si="3"/>
        <v>4507.2665737607003</v>
      </c>
      <c r="F95" s="22">
        <v>4500</v>
      </c>
      <c r="G95" s="23" t="s">
        <v>24</v>
      </c>
      <c r="H95" s="23"/>
      <c r="I95" s="20" t="s">
        <v>25</v>
      </c>
      <c r="J95" s="25" t="s">
        <v>51</v>
      </c>
      <c r="K95" s="20" t="s">
        <v>25</v>
      </c>
      <c r="L95" s="20" t="s">
        <v>46</v>
      </c>
      <c r="M95" s="20" t="s">
        <v>28</v>
      </c>
      <c r="N95" s="24"/>
      <c r="O95" s="25"/>
      <c r="P95" s="20"/>
      <c r="Q95" s="20"/>
      <c r="R95" s="20"/>
      <c r="S95" s="20"/>
      <c r="T95" s="20"/>
    </row>
    <row r="96" spans="1:42" s="118" customFormat="1" ht="30" x14ac:dyDescent="0.25">
      <c r="A96" s="40" t="s">
        <v>301</v>
      </c>
      <c r="B96" s="113" t="s">
        <v>302</v>
      </c>
      <c r="C96" s="114" t="s">
        <v>303</v>
      </c>
      <c r="D96" s="21">
        <v>21000</v>
      </c>
      <c r="E96" s="21">
        <f t="shared" si="3"/>
        <v>2787.1789767071468</v>
      </c>
      <c r="F96" s="22">
        <v>6000</v>
      </c>
      <c r="G96" s="23" t="s">
        <v>24</v>
      </c>
      <c r="H96" s="40"/>
      <c r="I96" s="32" t="s">
        <v>25</v>
      </c>
      <c r="J96" s="32" t="s">
        <v>51</v>
      </c>
      <c r="K96" s="20" t="s">
        <v>25</v>
      </c>
      <c r="L96" s="32" t="s">
        <v>27</v>
      </c>
      <c r="M96" s="32" t="s">
        <v>28</v>
      </c>
      <c r="N96" s="92"/>
      <c r="O96" s="115"/>
      <c r="P96" s="116"/>
      <c r="Q96" s="117"/>
      <c r="U96" s="8"/>
      <c r="V96" s="8"/>
      <c r="W96" s="8"/>
      <c r="X96" s="8"/>
      <c r="Y96" s="8"/>
      <c r="Z96" s="8"/>
      <c r="AA96" s="8"/>
      <c r="AB96" s="8"/>
      <c r="AC96" s="8"/>
      <c r="AD96" s="8"/>
      <c r="AE96" s="8"/>
      <c r="AF96" s="8"/>
      <c r="AG96" s="8"/>
      <c r="AH96" s="8"/>
      <c r="AI96" s="8"/>
      <c r="AJ96" s="8"/>
      <c r="AK96" s="8"/>
      <c r="AL96" s="8"/>
      <c r="AM96" s="8"/>
      <c r="AN96" s="8"/>
      <c r="AO96" s="8"/>
      <c r="AP96" s="8"/>
    </row>
    <row r="97" spans="1:42" s="31" customFormat="1" ht="30" x14ac:dyDescent="0.25">
      <c r="A97" s="40" t="s">
        <v>304</v>
      </c>
      <c r="B97" s="110" t="s">
        <v>305</v>
      </c>
      <c r="C97" s="25" t="s">
        <v>306</v>
      </c>
      <c r="D97" s="54">
        <v>150000</v>
      </c>
      <c r="E97" s="21">
        <f t="shared" si="3"/>
        <v>19908.421262193908</v>
      </c>
      <c r="F97" s="22">
        <v>26500</v>
      </c>
      <c r="G97" s="23" t="s">
        <v>24</v>
      </c>
      <c r="H97" s="51"/>
      <c r="I97" s="51" t="s">
        <v>25</v>
      </c>
      <c r="J97" s="25" t="s">
        <v>51</v>
      </c>
      <c r="K97" s="20" t="s">
        <v>25</v>
      </c>
      <c r="L97" s="20" t="s">
        <v>27</v>
      </c>
      <c r="M97" s="51" t="s">
        <v>56</v>
      </c>
      <c r="N97" s="24"/>
      <c r="O97" s="25"/>
      <c r="P97" s="20"/>
      <c r="Q97" s="20"/>
      <c r="R97" s="20"/>
      <c r="S97" s="20"/>
      <c r="T97" s="20"/>
      <c r="U97" s="8"/>
      <c r="V97" s="8"/>
      <c r="W97" s="8"/>
      <c r="X97" s="8"/>
      <c r="Y97" s="8"/>
      <c r="Z97" s="8"/>
      <c r="AA97" s="8"/>
      <c r="AB97" s="8"/>
      <c r="AC97" s="8"/>
      <c r="AD97" s="8"/>
      <c r="AE97" s="8"/>
      <c r="AF97" s="8"/>
      <c r="AG97" s="8"/>
      <c r="AH97" s="8"/>
      <c r="AI97" s="8"/>
      <c r="AJ97" s="8"/>
      <c r="AK97" s="8"/>
      <c r="AL97" s="8"/>
      <c r="AM97" s="8"/>
      <c r="AN97" s="8"/>
      <c r="AO97" s="8"/>
      <c r="AP97" s="8"/>
    </row>
    <row r="98" spans="1:42" s="31" customFormat="1" ht="30" x14ac:dyDescent="0.25">
      <c r="A98" s="40" t="s">
        <v>307</v>
      </c>
      <c r="B98" s="110" t="s">
        <v>308</v>
      </c>
      <c r="C98" s="25" t="s">
        <v>294</v>
      </c>
      <c r="D98" s="54">
        <v>150000</v>
      </c>
      <c r="E98" s="21">
        <f t="shared" si="3"/>
        <v>19908.421262193908</v>
      </c>
      <c r="F98" s="22">
        <v>9290</v>
      </c>
      <c r="G98" s="23" t="s">
        <v>24</v>
      </c>
      <c r="H98" s="51"/>
      <c r="I98" s="51" t="s">
        <v>25</v>
      </c>
      <c r="J98" s="25" t="s">
        <v>51</v>
      </c>
      <c r="K98" s="20" t="s">
        <v>25</v>
      </c>
      <c r="L98" s="20" t="s">
        <v>52</v>
      </c>
      <c r="M98" s="51" t="s">
        <v>56</v>
      </c>
      <c r="N98" s="24"/>
      <c r="O98" s="25"/>
      <c r="P98" s="20"/>
      <c r="Q98" s="20"/>
      <c r="R98" s="20"/>
      <c r="S98" s="20"/>
      <c r="T98" s="20"/>
      <c r="U98" s="8"/>
      <c r="V98" s="8"/>
      <c r="W98" s="8"/>
      <c r="X98" s="8"/>
      <c r="Y98" s="8"/>
      <c r="Z98" s="8"/>
      <c r="AA98" s="8"/>
      <c r="AB98" s="8"/>
      <c r="AC98" s="8"/>
      <c r="AD98" s="8"/>
      <c r="AE98" s="8"/>
      <c r="AF98" s="8"/>
      <c r="AG98" s="8"/>
      <c r="AH98" s="8"/>
      <c r="AI98" s="8"/>
      <c r="AJ98" s="8"/>
      <c r="AK98" s="8"/>
      <c r="AL98" s="8"/>
      <c r="AM98" s="8"/>
      <c r="AN98" s="8"/>
      <c r="AO98" s="8"/>
      <c r="AP98" s="8"/>
    </row>
    <row r="99" spans="1:42" s="31" customFormat="1" ht="30" x14ac:dyDescent="0.25">
      <c r="A99" s="40" t="s">
        <v>309</v>
      </c>
      <c r="B99" s="53" t="s">
        <v>310</v>
      </c>
      <c r="C99" s="25" t="s">
        <v>311</v>
      </c>
      <c r="D99" s="22">
        <v>490000</v>
      </c>
      <c r="E99" s="21">
        <f t="shared" si="3"/>
        <v>65034.176123166762</v>
      </c>
      <c r="F99" s="22">
        <v>25500</v>
      </c>
      <c r="G99" s="119" t="s">
        <v>24</v>
      </c>
      <c r="H99" s="40"/>
      <c r="I99" s="32" t="s">
        <v>25</v>
      </c>
      <c r="J99" s="32" t="s">
        <v>51</v>
      </c>
      <c r="K99" s="51" t="s">
        <v>25</v>
      </c>
      <c r="L99" s="32" t="s">
        <v>52</v>
      </c>
      <c r="M99" s="32" t="s">
        <v>312</v>
      </c>
      <c r="N99" s="20"/>
      <c r="O99" s="25"/>
      <c r="P99" s="25"/>
      <c r="Q99" s="20"/>
      <c r="R99" s="20"/>
      <c r="S99" s="20"/>
      <c r="T99" s="20"/>
      <c r="U99" s="8"/>
      <c r="V99" s="8"/>
      <c r="W99" s="8"/>
      <c r="X99" s="8"/>
      <c r="Y99" s="8"/>
      <c r="Z99" s="8"/>
      <c r="AA99" s="8"/>
      <c r="AB99" s="8"/>
      <c r="AC99" s="8"/>
      <c r="AD99" s="8"/>
      <c r="AE99" s="8"/>
      <c r="AF99" s="8"/>
      <c r="AG99" s="8"/>
      <c r="AH99" s="8"/>
      <c r="AI99" s="8"/>
      <c r="AJ99" s="8"/>
      <c r="AK99" s="8"/>
      <c r="AL99" s="8"/>
      <c r="AM99" s="8"/>
      <c r="AN99" s="8"/>
      <c r="AO99" s="8"/>
      <c r="AP99" s="8"/>
    </row>
    <row r="100" spans="1:42" s="31" customFormat="1" ht="30" x14ac:dyDescent="0.25">
      <c r="A100" s="18" t="s">
        <v>313</v>
      </c>
      <c r="B100" s="38" t="s">
        <v>314</v>
      </c>
      <c r="C100" s="114" t="s">
        <v>315</v>
      </c>
      <c r="D100" s="21">
        <v>80000</v>
      </c>
      <c r="E100" s="21">
        <f t="shared" si="3"/>
        <v>10617.824673170084</v>
      </c>
      <c r="F100" s="22">
        <f>ROUND(E100,0)</f>
        <v>10618</v>
      </c>
      <c r="G100" s="23" t="s">
        <v>24</v>
      </c>
      <c r="H100" s="23"/>
      <c r="I100" s="20" t="s">
        <v>38</v>
      </c>
      <c r="J100" s="25" t="s">
        <v>51</v>
      </c>
      <c r="K100" s="20" t="s">
        <v>25</v>
      </c>
      <c r="L100" s="20" t="s">
        <v>40</v>
      </c>
      <c r="M100" s="20" t="s">
        <v>28</v>
      </c>
      <c r="N100" s="24"/>
      <c r="O100" s="25"/>
      <c r="P100" s="20"/>
      <c r="Q100" s="20"/>
      <c r="R100" s="20"/>
      <c r="S100" s="20"/>
      <c r="T100" s="20"/>
      <c r="U100" s="8"/>
      <c r="V100" s="8"/>
      <c r="W100" s="8"/>
      <c r="X100" s="8"/>
      <c r="Y100" s="8"/>
      <c r="Z100" s="8"/>
      <c r="AA100" s="8"/>
      <c r="AB100" s="8"/>
      <c r="AC100" s="8"/>
      <c r="AD100" s="8"/>
      <c r="AE100" s="8"/>
      <c r="AF100" s="8"/>
      <c r="AG100" s="8"/>
      <c r="AH100" s="8"/>
      <c r="AI100" s="8"/>
      <c r="AJ100" s="8"/>
      <c r="AK100" s="8"/>
      <c r="AL100" s="8"/>
      <c r="AM100" s="8"/>
      <c r="AN100" s="8"/>
      <c r="AO100" s="8"/>
      <c r="AP100" s="8"/>
    </row>
    <row r="101" spans="1:42" s="78" customFormat="1" ht="30" x14ac:dyDescent="0.25">
      <c r="A101" s="18" t="s">
        <v>316</v>
      </c>
      <c r="B101" s="38" t="s">
        <v>317</v>
      </c>
      <c r="C101" s="114" t="s">
        <v>170</v>
      </c>
      <c r="D101" s="21">
        <v>195000</v>
      </c>
      <c r="E101" s="21">
        <f t="shared" si="3"/>
        <v>25880.947640852079</v>
      </c>
      <c r="F101" s="22">
        <v>26500</v>
      </c>
      <c r="G101" s="23" t="s">
        <v>24</v>
      </c>
      <c r="H101" s="23"/>
      <c r="I101" s="20" t="s">
        <v>38</v>
      </c>
      <c r="J101" s="25" t="s">
        <v>51</v>
      </c>
      <c r="K101" s="20" t="s">
        <v>25</v>
      </c>
      <c r="L101" s="20" t="s">
        <v>46</v>
      </c>
      <c r="M101" s="20" t="s">
        <v>28</v>
      </c>
      <c r="N101" s="24"/>
      <c r="O101" s="25"/>
      <c r="P101" s="20"/>
      <c r="Q101" s="58"/>
      <c r="R101" s="58"/>
      <c r="S101" s="58"/>
      <c r="T101" s="58"/>
      <c r="U101" s="8"/>
      <c r="V101" s="8"/>
      <c r="W101" s="8"/>
      <c r="X101" s="8"/>
      <c r="Y101" s="8"/>
      <c r="Z101" s="8"/>
      <c r="AA101" s="8"/>
      <c r="AB101" s="8"/>
      <c r="AC101" s="8"/>
      <c r="AD101" s="8"/>
      <c r="AE101" s="8"/>
      <c r="AF101" s="8"/>
      <c r="AG101" s="8"/>
      <c r="AH101" s="8"/>
      <c r="AI101" s="8"/>
      <c r="AJ101" s="8"/>
      <c r="AK101" s="8"/>
      <c r="AL101" s="8"/>
      <c r="AM101" s="8"/>
      <c r="AN101" s="8"/>
      <c r="AO101" s="8"/>
      <c r="AP101" s="8"/>
    </row>
    <row r="102" spans="1:42" s="118" customFormat="1" ht="30" x14ac:dyDescent="0.25">
      <c r="A102" s="18" t="s">
        <v>318</v>
      </c>
      <c r="B102" s="38" t="s">
        <v>319</v>
      </c>
      <c r="C102" s="114" t="s">
        <v>257</v>
      </c>
      <c r="D102" s="21">
        <v>863004</v>
      </c>
      <c r="E102" s="21">
        <f t="shared" si="3"/>
        <v>114540.31455305594</v>
      </c>
      <c r="F102" s="22">
        <f>ROUND(E102,0)</f>
        <v>114540</v>
      </c>
      <c r="G102" s="23" t="s">
        <v>37</v>
      </c>
      <c r="H102" s="23"/>
      <c r="I102" s="20" t="s">
        <v>25</v>
      </c>
      <c r="J102" s="24" t="s">
        <v>39</v>
      </c>
      <c r="K102" s="20" t="s">
        <v>25</v>
      </c>
      <c r="L102" s="20" t="s">
        <v>52</v>
      </c>
      <c r="M102" s="20" t="s">
        <v>41</v>
      </c>
      <c r="N102" s="29"/>
      <c r="O102" s="30"/>
      <c r="P102" s="58"/>
      <c r="Q102" s="58"/>
      <c r="R102" s="58"/>
      <c r="S102" s="58"/>
      <c r="T102" s="58"/>
      <c r="U102" s="8"/>
      <c r="V102" s="8"/>
      <c r="W102" s="8"/>
      <c r="X102" s="8"/>
      <c r="Y102" s="8"/>
      <c r="Z102" s="8"/>
      <c r="AA102" s="8"/>
      <c r="AB102" s="8"/>
      <c r="AC102" s="8"/>
      <c r="AD102" s="8"/>
      <c r="AE102" s="8"/>
      <c r="AF102" s="8"/>
      <c r="AG102" s="8"/>
      <c r="AH102" s="8"/>
      <c r="AI102" s="8"/>
      <c r="AJ102" s="8"/>
      <c r="AK102" s="8"/>
      <c r="AL102" s="8"/>
      <c r="AM102" s="8"/>
      <c r="AN102" s="8"/>
      <c r="AO102" s="8"/>
      <c r="AP102" s="8"/>
    </row>
    <row r="103" spans="1:42" s="78" customFormat="1" ht="30.75" customHeight="1" x14ac:dyDescent="0.25">
      <c r="A103" s="18" t="s">
        <v>320</v>
      </c>
      <c r="B103" s="17" t="s">
        <v>321</v>
      </c>
      <c r="C103" s="25" t="s">
        <v>322</v>
      </c>
      <c r="D103" s="21">
        <v>44000</v>
      </c>
      <c r="E103" s="21">
        <f t="shared" si="3"/>
        <v>5839.8035702435463</v>
      </c>
      <c r="F103" s="22">
        <f>ROUND(E103,0)</f>
        <v>5840</v>
      </c>
      <c r="G103" s="17" t="s">
        <v>24</v>
      </c>
      <c r="H103" s="83"/>
      <c r="I103" s="25" t="s">
        <v>25</v>
      </c>
      <c r="J103" s="25" t="s">
        <v>51</v>
      </c>
      <c r="K103" s="20" t="s">
        <v>25</v>
      </c>
      <c r="L103" s="20" t="s">
        <v>46</v>
      </c>
      <c r="M103" s="20" t="s">
        <v>28</v>
      </c>
      <c r="N103" s="24"/>
      <c r="O103" s="25"/>
      <c r="P103" s="20"/>
      <c r="Q103" s="58"/>
      <c r="R103" s="58"/>
      <c r="S103" s="58"/>
      <c r="T103" s="58"/>
      <c r="U103" s="8"/>
      <c r="V103" s="8"/>
      <c r="W103" s="8"/>
      <c r="X103" s="8"/>
      <c r="Y103" s="8"/>
      <c r="Z103" s="8"/>
      <c r="AA103" s="8"/>
      <c r="AB103" s="8"/>
      <c r="AC103" s="8"/>
      <c r="AD103" s="8"/>
      <c r="AE103" s="8"/>
      <c r="AF103" s="8"/>
      <c r="AG103" s="8"/>
      <c r="AH103" s="8"/>
      <c r="AI103" s="8"/>
      <c r="AJ103" s="8"/>
      <c r="AK103" s="8"/>
      <c r="AL103" s="8"/>
      <c r="AM103" s="8"/>
      <c r="AN103" s="8"/>
      <c r="AO103" s="8"/>
      <c r="AP103" s="8"/>
    </row>
    <row r="104" spans="1:42" s="77" customFormat="1" ht="30.75" customHeight="1" x14ac:dyDescent="0.25">
      <c r="A104" s="42" t="s">
        <v>323</v>
      </c>
      <c r="B104" s="120" t="s">
        <v>324</v>
      </c>
      <c r="C104" s="51" t="s">
        <v>257</v>
      </c>
      <c r="D104" s="21">
        <v>38700</v>
      </c>
      <c r="E104" s="21">
        <f t="shared" si="3"/>
        <v>5136.372685646028</v>
      </c>
      <c r="F104" s="22">
        <v>5802</v>
      </c>
      <c r="G104" s="120" t="s">
        <v>24</v>
      </c>
      <c r="H104" s="110"/>
      <c r="I104" s="51" t="s">
        <v>25</v>
      </c>
      <c r="J104" s="51" t="s">
        <v>51</v>
      </c>
      <c r="K104" s="32" t="s">
        <v>25</v>
      </c>
      <c r="L104" s="32" t="s">
        <v>52</v>
      </c>
      <c r="M104" s="32" t="s">
        <v>28</v>
      </c>
      <c r="N104" s="34"/>
      <c r="O104" s="51"/>
      <c r="P104" s="32"/>
      <c r="Q104" s="84"/>
      <c r="R104" s="84"/>
      <c r="S104" s="84"/>
      <c r="T104" s="84"/>
      <c r="U104" s="8"/>
      <c r="V104" s="8"/>
      <c r="W104" s="8"/>
      <c r="X104" s="8"/>
      <c r="Y104" s="8"/>
      <c r="Z104" s="8"/>
      <c r="AA104" s="8"/>
      <c r="AB104" s="8"/>
      <c r="AC104" s="8"/>
      <c r="AD104" s="8"/>
      <c r="AE104" s="8"/>
      <c r="AF104" s="8"/>
      <c r="AG104" s="8"/>
      <c r="AH104" s="8"/>
      <c r="AI104" s="8"/>
      <c r="AJ104" s="8"/>
      <c r="AK104" s="8"/>
      <c r="AL104" s="8"/>
      <c r="AM104" s="8"/>
      <c r="AN104" s="8"/>
      <c r="AO104" s="8"/>
      <c r="AP104" s="8"/>
    </row>
    <row r="105" spans="1:42" s="77" customFormat="1" ht="30.75" customHeight="1" x14ac:dyDescent="0.25">
      <c r="A105" s="18" t="s">
        <v>325</v>
      </c>
      <c r="B105" s="38" t="s">
        <v>326</v>
      </c>
      <c r="C105" s="114" t="s">
        <v>257</v>
      </c>
      <c r="D105" s="21">
        <v>863004</v>
      </c>
      <c r="E105" s="21">
        <f t="shared" si="3"/>
        <v>114540.31455305594</v>
      </c>
      <c r="F105" s="22">
        <v>43890</v>
      </c>
      <c r="G105" s="23" t="s">
        <v>126</v>
      </c>
      <c r="H105" s="23"/>
      <c r="I105" s="20" t="s">
        <v>25</v>
      </c>
      <c r="J105" s="51" t="s">
        <v>51</v>
      </c>
      <c r="K105" s="20" t="s">
        <v>25</v>
      </c>
      <c r="L105" s="20" t="s">
        <v>27</v>
      </c>
      <c r="M105" s="32" t="s">
        <v>28</v>
      </c>
      <c r="N105" s="24"/>
      <c r="O105" s="25"/>
      <c r="P105" s="20"/>
      <c r="Q105" s="84"/>
      <c r="R105" s="84"/>
      <c r="S105" s="84"/>
      <c r="T105" s="84"/>
      <c r="U105" s="8"/>
      <c r="V105" s="8"/>
      <c r="W105" s="8"/>
      <c r="X105" s="8"/>
      <c r="Y105" s="8"/>
      <c r="Z105" s="8"/>
      <c r="AA105" s="8"/>
      <c r="AB105" s="8"/>
      <c r="AC105" s="8"/>
      <c r="AD105" s="8"/>
      <c r="AE105" s="8"/>
      <c r="AF105" s="8"/>
      <c r="AG105" s="8"/>
      <c r="AH105" s="8"/>
      <c r="AI105" s="8"/>
      <c r="AJ105" s="8"/>
      <c r="AK105" s="8"/>
      <c r="AL105" s="8"/>
      <c r="AM105" s="8"/>
      <c r="AN105" s="8"/>
      <c r="AO105" s="8"/>
      <c r="AP105" s="8"/>
    </row>
    <row r="106" spans="1:42" s="118" customFormat="1" ht="30" x14ac:dyDescent="0.25">
      <c r="A106" s="18" t="s">
        <v>327</v>
      </c>
      <c r="B106" s="38" t="s">
        <v>328</v>
      </c>
      <c r="C106" s="114" t="s">
        <v>329</v>
      </c>
      <c r="D106" s="21">
        <v>80000</v>
      </c>
      <c r="E106" s="21">
        <f t="shared" si="3"/>
        <v>10617.824673170084</v>
      </c>
      <c r="F106" s="22">
        <v>15000</v>
      </c>
      <c r="G106" s="23" t="s">
        <v>24</v>
      </c>
      <c r="H106" s="23"/>
      <c r="I106" s="20" t="s">
        <v>25</v>
      </c>
      <c r="J106" s="25" t="s">
        <v>51</v>
      </c>
      <c r="K106" s="20" t="s">
        <v>25</v>
      </c>
      <c r="L106" s="20" t="s">
        <v>27</v>
      </c>
      <c r="M106" s="20" t="s">
        <v>28</v>
      </c>
      <c r="N106" s="24"/>
      <c r="O106" s="25"/>
      <c r="P106" s="20"/>
      <c r="Q106" s="121"/>
      <c r="R106" s="121"/>
      <c r="S106" s="121"/>
      <c r="T106" s="121"/>
      <c r="U106" s="8"/>
      <c r="V106" s="8"/>
      <c r="W106" s="8"/>
      <c r="X106" s="8"/>
      <c r="Y106" s="8"/>
      <c r="Z106" s="8"/>
      <c r="AA106" s="8"/>
      <c r="AB106" s="8"/>
      <c r="AC106" s="8"/>
      <c r="AD106" s="8"/>
      <c r="AE106" s="8"/>
      <c r="AF106" s="8"/>
      <c r="AG106" s="8"/>
      <c r="AH106" s="8"/>
      <c r="AI106" s="8"/>
      <c r="AJ106" s="8"/>
      <c r="AK106" s="8"/>
      <c r="AL106" s="8"/>
      <c r="AM106" s="8"/>
      <c r="AN106" s="8"/>
      <c r="AO106" s="8"/>
      <c r="AP106" s="8"/>
    </row>
    <row r="107" spans="1:42" s="118" customFormat="1" ht="30" x14ac:dyDescent="0.25">
      <c r="A107" s="18" t="s">
        <v>330</v>
      </c>
      <c r="B107" s="38" t="s">
        <v>331</v>
      </c>
      <c r="C107" s="114" t="s">
        <v>257</v>
      </c>
      <c r="D107" s="21">
        <v>35000</v>
      </c>
      <c r="E107" s="21">
        <f t="shared" si="3"/>
        <v>4645.298294511912</v>
      </c>
      <c r="F107" s="22">
        <v>5000</v>
      </c>
      <c r="G107" s="23" t="s">
        <v>24</v>
      </c>
      <c r="H107" s="25"/>
      <c r="I107" s="25" t="s">
        <v>38</v>
      </c>
      <c r="J107" s="25" t="s">
        <v>51</v>
      </c>
      <c r="K107" s="20" t="s">
        <v>25</v>
      </c>
      <c r="L107" s="20" t="s">
        <v>52</v>
      </c>
      <c r="M107" s="20" t="s">
        <v>56</v>
      </c>
      <c r="N107" s="20"/>
      <c r="O107" s="25"/>
      <c r="P107" s="20"/>
      <c r="Q107" s="121"/>
      <c r="R107" s="121"/>
      <c r="S107" s="121"/>
      <c r="T107" s="121"/>
      <c r="U107" s="8"/>
      <c r="V107" s="8"/>
      <c r="W107" s="8"/>
      <c r="X107" s="8"/>
      <c r="Y107" s="8"/>
      <c r="Z107" s="8"/>
      <c r="AA107" s="8"/>
      <c r="AB107" s="8"/>
      <c r="AC107" s="8"/>
      <c r="AD107" s="8"/>
      <c r="AE107" s="8"/>
      <c r="AF107" s="8"/>
      <c r="AG107" s="8"/>
      <c r="AH107" s="8"/>
      <c r="AI107" s="8"/>
      <c r="AJ107" s="8"/>
      <c r="AK107" s="8"/>
      <c r="AL107" s="8"/>
      <c r="AM107" s="8"/>
      <c r="AN107" s="8"/>
      <c r="AO107" s="8"/>
      <c r="AP107" s="8"/>
    </row>
    <row r="108" spans="1:42" s="118" customFormat="1" ht="30" x14ac:dyDescent="0.25">
      <c r="A108" s="18" t="s">
        <v>332</v>
      </c>
      <c r="B108" s="38" t="s">
        <v>333</v>
      </c>
      <c r="C108" s="114">
        <v>51430000</v>
      </c>
      <c r="D108" s="21"/>
      <c r="E108" s="21"/>
      <c r="F108" s="22">
        <v>10000</v>
      </c>
      <c r="G108" s="23" t="s">
        <v>24</v>
      </c>
      <c r="H108" s="25"/>
      <c r="I108" s="25" t="s">
        <v>25</v>
      </c>
      <c r="J108" s="25" t="s">
        <v>51</v>
      </c>
      <c r="K108" s="20" t="s">
        <v>25</v>
      </c>
      <c r="L108" s="20" t="s">
        <v>40</v>
      </c>
      <c r="M108" s="20" t="s">
        <v>56</v>
      </c>
      <c r="N108" s="20"/>
      <c r="O108" s="122"/>
      <c r="P108" s="58"/>
      <c r="Q108" s="121"/>
      <c r="R108" s="121"/>
      <c r="S108" s="121"/>
      <c r="T108" s="121"/>
      <c r="U108" s="8"/>
      <c r="V108" s="8"/>
      <c r="W108" s="8"/>
      <c r="X108" s="8"/>
      <c r="Y108" s="8"/>
      <c r="Z108" s="8"/>
      <c r="AA108" s="8"/>
      <c r="AB108" s="8"/>
      <c r="AC108" s="8"/>
      <c r="AD108" s="8"/>
      <c r="AE108" s="8"/>
      <c r="AF108" s="8"/>
      <c r="AG108" s="8"/>
      <c r="AH108" s="8"/>
      <c r="AI108" s="8"/>
      <c r="AJ108" s="8"/>
      <c r="AK108" s="8"/>
      <c r="AL108" s="8"/>
      <c r="AM108" s="8"/>
      <c r="AN108" s="8"/>
      <c r="AO108" s="8"/>
      <c r="AP108" s="8"/>
    </row>
    <row r="109" spans="1:42" s="118" customFormat="1" ht="30" x14ac:dyDescent="0.25">
      <c r="A109" s="23" t="s">
        <v>334</v>
      </c>
      <c r="B109" s="38" t="s">
        <v>335</v>
      </c>
      <c r="C109" s="114" t="s">
        <v>336</v>
      </c>
      <c r="D109" s="21">
        <v>22000</v>
      </c>
      <c r="E109" s="21">
        <f t="shared" si="3"/>
        <v>2919.9017851217732</v>
      </c>
      <c r="F109" s="22">
        <v>6500</v>
      </c>
      <c r="G109" s="23" t="s">
        <v>24</v>
      </c>
      <c r="H109" s="23"/>
      <c r="I109" s="20" t="s">
        <v>25</v>
      </c>
      <c r="J109" s="25" t="s">
        <v>51</v>
      </c>
      <c r="K109" s="20" t="s">
        <v>25</v>
      </c>
      <c r="L109" s="20" t="s">
        <v>40</v>
      </c>
      <c r="M109" s="20" t="s">
        <v>56</v>
      </c>
      <c r="N109" s="24"/>
      <c r="O109" s="25"/>
      <c r="P109" s="20"/>
      <c r="Q109" s="121"/>
      <c r="R109" s="121"/>
      <c r="S109" s="121"/>
      <c r="T109" s="121"/>
      <c r="U109" s="8"/>
      <c r="V109" s="8"/>
      <c r="W109" s="8"/>
      <c r="X109" s="8"/>
      <c r="Y109" s="8"/>
      <c r="Z109" s="8"/>
      <c r="AA109" s="8"/>
      <c r="AB109" s="8"/>
      <c r="AC109" s="8"/>
      <c r="AD109" s="8"/>
      <c r="AE109" s="8"/>
      <c r="AF109" s="8"/>
      <c r="AG109" s="8"/>
      <c r="AH109" s="8"/>
      <c r="AI109" s="8"/>
      <c r="AJ109" s="8"/>
      <c r="AK109" s="8"/>
      <c r="AL109" s="8"/>
      <c r="AM109" s="8"/>
      <c r="AN109" s="8"/>
      <c r="AO109" s="8"/>
      <c r="AP109" s="8"/>
    </row>
    <row r="110" spans="1:42" s="78" customFormat="1" ht="30.75" customHeight="1" x14ac:dyDescent="0.25">
      <c r="A110" s="123" t="s">
        <v>337</v>
      </c>
      <c r="B110" s="124" t="s">
        <v>338</v>
      </c>
      <c r="C110" s="125" t="s">
        <v>339</v>
      </c>
      <c r="D110" s="67">
        <v>36000</v>
      </c>
      <c r="E110" s="67">
        <f t="shared" si="3"/>
        <v>4778.0211029265374</v>
      </c>
      <c r="F110" s="28">
        <v>17500</v>
      </c>
      <c r="G110" s="124" t="s">
        <v>24</v>
      </c>
      <c r="H110" s="126"/>
      <c r="I110" s="125" t="s">
        <v>25</v>
      </c>
      <c r="J110" s="125" t="s">
        <v>51</v>
      </c>
      <c r="K110" s="66" t="s">
        <v>25</v>
      </c>
      <c r="L110" s="66" t="s">
        <v>46</v>
      </c>
      <c r="M110" s="66" t="s">
        <v>28</v>
      </c>
      <c r="N110" s="69"/>
      <c r="O110" s="125"/>
      <c r="P110" s="66"/>
      <c r="Q110" s="58"/>
      <c r="R110" s="58"/>
      <c r="S110" s="58"/>
      <c r="T110" s="58"/>
      <c r="U110" s="8"/>
      <c r="V110" s="8"/>
      <c r="W110" s="8"/>
      <c r="X110" s="8"/>
      <c r="Y110" s="8"/>
      <c r="Z110" s="8"/>
      <c r="AA110" s="8"/>
      <c r="AB110" s="8"/>
      <c r="AC110" s="8"/>
      <c r="AD110" s="8"/>
      <c r="AE110" s="8"/>
      <c r="AF110" s="8"/>
      <c r="AG110" s="8"/>
      <c r="AH110" s="8"/>
      <c r="AI110" s="8"/>
      <c r="AJ110" s="8"/>
      <c r="AK110" s="8"/>
      <c r="AL110" s="8"/>
      <c r="AM110" s="8"/>
      <c r="AN110" s="8"/>
      <c r="AO110" s="8"/>
      <c r="AP110" s="8"/>
    </row>
    <row r="111" spans="1:42" s="78" customFormat="1" ht="30.75" customHeight="1" x14ac:dyDescent="0.25">
      <c r="A111" s="18" t="s">
        <v>340</v>
      </c>
      <c r="B111" s="17" t="s">
        <v>341</v>
      </c>
      <c r="C111" s="25" t="s">
        <v>342</v>
      </c>
      <c r="D111" s="22"/>
      <c r="E111" s="22"/>
      <c r="F111" s="22">
        <v>5000</v>
      </c>
      <c r="G111" s="124" t="s">
        <v>24</v>
      </c>
      <c r="H111" s="126"/>
      <c r="I111" s="125" t="s">
        <v>38</v>
      </c>
      <c r="J111" s="125" t="s">
        <v>51</v>
      </c>
      <c r="K111" s="66" t="s">
        <v>25</v>
      </c>
      <c r="L111" s="66" t="s">
        <v>40</v>
      </c>
      <c r="M111" s="66" t="s">
        <v>28</v>
      </c>
      <c r="N111" s="24"/>
      <c r="O111" s="25"/>
      <c r="P111" s="20"/>
      <c r="Q111" s="58"/>
      <c r="R111" s="58"/>
      <c r="S111" s="58"/>
      <c r="T111" s="58"/>
      <c r="U111" s="8"/>
      <c r="V111" s="8"/>
      <c r="W111" s="8"/>
      <c r="X111" s="8"/>
      <c r="Y111" s="8"/>
      <c r="Z111" s="8"/>
      <c r="AA111" s="8"/>
      <c r="AB111" s="8"/>
      <c r="AC111" s="8"/>
      <c r="AD111" s="8"/>
      <c r="AE111" s="8"/>
      <c r="AF111" s="8"/>
      <c r="AG111" s="8"/>
      <c r="AH111" s="8"/>
      <c r="AI111" s="8"/>
      <c r="AJ111" s="8"/>
      <c r="AK111" s="8"/>
      <c r="AL111" s="8"/>
      <c r="AM111" s="8"/>
      <c r="AN111" s="8"/>
      <c r="AO111" s="8"/>
      <c r="AP111" s="8"/>
    </row>
    <row r="112" spans="1:42" s="78" customFormat="1" ht="30" x14ac:dyDescent="0.25">
      <c r="A112" s="18" t="s">
        <v>343</v>
      </c>
      <c r="B112" s="17" t="s">
        <v>344</v>
      </c>
      <c r="C112" s="25" t="s">
        <v>257</v>
      </c>
      <c r="D112" s="22"/>
      <c r="E112" s="22"/>
      <c r="F112" s="22">
        <v>26500</v>
      </c>
      <c r="G112" s="124" t="s">
        <v>24</v>
      </c>
      <c r="H112" s="126"/>
      <c r="I112" s="125" t="s">
        <v>25</v>
      </c>
      <c r="J112" s="125" t="s">
        <v>51</v>
      </c>
      <c r="K112" s="66" t="s">
        <v>25</v>
      </c>
      <c r="L112" s="66" t="s">
        <v>52</v>
      </c>
      <c r="M112" s="66" t="s">
        <v>56</v>
      </c>
      <c r="N112" s="24"/>
      <c r="O112" s="25"/>
      <c r="P112" s="20"/>
      <c r="Q112" s="58"/>
      <c r="R112" s="58"/>
      <c r="S112" s="58"/>
      <c r="T112" s="58"/>
      <c r="U112" s="8"/>
      <c r="V112" s="8"/>
      <c r="W112" s="8"/>
      <c r="X112" s="8"/>
      <c r="Y112" s="8"/>
      <c r="Z112" s="8"/>
      <c r="AA112" s="8"/>
      <c r="AB112" s="8"/>
      <c r="AC112" s="8"/>
      <c r="AD112" s="8"/>
      <c r="AE112" s="8"/>
      <c r="AF112" s="8"/>
      <c r="AG112" s="8"/>
      <c r="AH112" s="8"/>
      <c r="AI112" s="8"/>
      <c r="AJ112" s="8"/>
      <c r="AK112" s="8"/>
      <c r="AL112" s="8"/>
      <c r="AM112" s="8"/>
      <c r="AN112" s="8"/>
      <c r="AO112" s="8"/>
      <c r="AP112" s="8"/>
    </row>
    <row r="113" spans="1:42" s="78" customFormat="1" ht="30" x14ac:dyDescent="0.25">
      <c r="A113" s="18" t="s">
        <v>345</v>
      </c>
      <c r="B113" s="17" t="s">
        <v>346</v>
      </c>
      <c r="C113" s="25" t="s">
        <v>347</v>
      </c>
      <c r="D113" s="22"/>
      <c r="E113" s="22"/>
      <c r="F113" s="22">
        <v>6000</v>
      </c>
      <c r="G113" s="124" t="s">
        <v>24</v>
      </c>
      <c r="H113" s="126"/>
      <c r="I113" s="125" t="s">
        <v>25</v>
      </c>
      <c r="J113" s="125" t="s">
        <v>51</v>
      </c>
      <c r="K113" s="66" t="s">
        <v>25</v>
      </c>
      <c r="L113" s="66" t="s">
        <v>27</v>
      </c>
      <c r="M113" s="66" t="s">
        <v>56</v>
      </c>
      <c r="N113" s="24"/>
      <c r="O113" s="25"/>
      <c r="P113" s="20"/>
      <c r="Q113" s="58"/>
      <c r="R113" s="58"/>
      <c r="S113" s="58"/>
      <c r="T113" s="58"/>
      <c r="U113" s="8"/>
      <c r="V113" s="8"/>
      <c r="W113" s="8"/>
      <c r="X113" s="8"/>
      <c r="Y113" s="8"/>
      <c r="Z113" s="8"/>
      <c r="AA113" s="8"/>
      <c r="AB113" s="8"/>
      <c r="AC113" s="8"/>
      <c r="AD113" s="8"/>
      <c r="AE113" s="8"/>
      <c r="AF113" s="8"/>
      <c r="AG113" s="8"/>
      <c r="AH113" s="8"/>
      <c r="AI113" s="8"/>
      <c r="AJ113" s="8"/>
      <c r="AK113" s="8"/>
      <c r="AL113" s="8"/>
      <c r="AM113" s="8"/>
      <c r="AN113" s="8"/>
      <c r="AO113" s="8"/>
      <c r="AP113" s="8"/>
    </row>
    <row r="114" spans="1:42" s="78" customFormat="1" ht="75" x14ac:dyDescent="0.25">
      <c r="A114" s="18" t="s">
        <v>348</v>
      </c>
      <c r="B114" s="38" t="s">
        <v>349</v>
      </c>
      <c r="C114" s="114" t="s">
        <v>350</v>
      </c>
      <c r="D114" s="21">
        <v>1030132</v>
      </c>
      <c r="E114" s="21">
        <f t="shared" si="3"/>
        <v>136722.01207777555</v>
      </c>
      <c r="F114" s="22">
        <v>48949.5</v>
      </c>
      <c r="G114" s="23" t="s">
        <v>37</v>
      </c>
      <c r="H114" s="23"/>
      <c r="I114" s="20" t="s">
        <v>38</v>
      </c>
      <c r="J114" s="24" t="s">
        <v>39</v>
      </c>
      <c r="K114" s="20" t="s">
        <v>25</v>
      </c>
      <c r="L114" s="20" t="s">
        <v>46</v>
      </c>
      <c r="M114" s="20" t="s">
        <v>351</v>
      </c>
      <c r="N114" s="24" t="s">
        <v>352</v>
      </c>
      <c r="O114" s="25"/>
      <c r="P114" s="20"/>
      <c r="Q114" s="58"/>
      <c r="R114" s="58"/>
      <c r="S114" s="58"/>
      <c r="T114" s="58"/>
      <c r="U114" s="8"/>
      <c r="V114" s="8"/>
      <c r="W114" s="8"/>
      <c r="X114" s="8"/>
      <c r="Y114" s="8"/>
      <c r="Z114" s="8"/>
      <c r="AA114" s="8"/>
      <c r="AB114" s="8"/>
      <c r="AC114" s="8"/>
      <c r="AD114" s="8"/>
      <c r="AE114" s="8"/>
      <c r="AF114" s="8"/>
      <c r="AG114" s="8"/>
      <c r="AH114" s="8"/>
      <c r="AI114" s="8"/>
      <c r="AJ114" s="8"/>
      <c r="AK114" s="8"/>
      <c r="AL114" s="8"/>
      <c r="AM114" s="8"/>
      <c r="AN114" s="8"/>
      <c r="AO114" s="8"/>
      <c r="AP114" s="8"/>
    </row>
    <row r="115" spans="1:42" s="8" customFormat="1" x14ac:dyDescent="0.25">
      <c r="A115" s="87" t="s">
        <v>353</v>
      </c>
      <c r="B115" s="87"/>
      <c r="C115" s="87"/>
      <c r="D115" s="87"/>
      <c r="E115" s="87"/>
      <c r="F115" s="45"/>
      <c r="G115" s="87"/>
      <c r="H115" s="87"/>
      <c r="I115" s="87"/>
      <c r="J115" s="87"/>
      <c r="K115" s="87"/>
      <c r="L115" s="87"/>
      <c r="M115" s="87"/>
      <c r="N115" s="87"/>
      <c r="O115" s="11"/>
      <c r="P115" s="87"/>
      <c r="Q115" s="87"/>
      <c r="R115" s="87"/>
      <c r="S115" s="87"/>
      <c r="T115" s="87"/>
    </row>
    <row r="116" spans="1:42" s="8" customFormat="1" ht="30" x14ac:dyDescent="0.25">
      <c r="A116" s="18" t="s">
        <v>354</v>
      </c>
      <c r="B116" s="38" t="s">
        <v>355</v>
      </c>
      <c r="C116" s="20" t="s">
        <v>356</v>
      </c>
      <c r="D116" s="22">
        <v>190000</v>
      </c>
      <c r="E116" s="22">
        <f>D116/7.5345</f>
        <v>25217.333598778951</v>
      </c>
      <c r="F116" s="22">
        <v>26500</v>
      </c>
      <c r="G116" s="23" t="s">
        <v>24</v>
      </c>
      <c r="H116" s="20"/>
      <c r="I116" s="20" t="s">
        <v>25</v>
      </c>
      <c r="J116" s="20" t="s">
        <v>51</v>
      </c>
      <c r="K116" s="20" t="s">
        <v>25</v>
      </c>
      <c r="L116" s="20" t="s">
        <v>52</v>
      </c>
      <c r="M116" s="20" t="s">
        <v>28</v>
      </c>
      <c r="N116" s="20"/>
      <c r="O116" s="25"/>
      <c r="P116" s="20"/>
      <c r="Q116" s="87"/>
      <c r="R116" s="87"/>
      <c r="S116" s="87"/>
      <c r="T116" s="87"/>
    </row>
    <row r="117" spans="1:42" s="8" customFormat="1" x14ac:dyDescent="0.25">
      <c r="A117" s="87" t="s">
        <v>357</v>
      </c>
      <c r="B117" s="87"/>
      <c r="C117" s="87"/>
      <c r="D117" s="87"/>
      <c r="E117" s="87"/>
      <c r="F117" s="45"/>
      <c r="G117" s="87"/>
      <c r="H117" s="87"/>
      <c r="I117" s="87"/>
      <c r="J117" s="87"/>
      <c r="K117" s="87"/>
      <c r="L117" s="87"/>
      <c r="M117" s="87"/>
      <c r="N117" s="87"/>
      <c r="O117" s="11"/>
      <c r="P117" s="87"/>
      <c r="Q117" s="88"/>
      <c r="R117" s="88"/>
      <c r="S117" s="88"/>
      <c r="T117" s="88"/>
    </row>
    <row r="118" spans="1:42" s="8" customFormat="1" ht="30" x14ac:dyDescent="0.25">
      <c r="A118" s="18" t="s">
        <v>358</v>
      </c>
      <c r="B118" s="38" t="s">
        <v>359</v>
      </c>
      <c r="C118" s="20" t="s">
        <v>360</v>
      </c>
      <c r="D118" s="22">
        <v>195000</v>
      </c>
      <c r="E118" s="22">
        <f>D118/7.5345</f>
        <v>25880.947640852079</v>
      </c>
      <c r="F118" s="22">
        <v>26500</v>
      </c>
      <c r="G118" s="23" t="s">
        <v>24</v>
      </c>
      <c r="H118" s="20"/>
      <c r="I118" s="20" t="s">
        <v>25</v>
      </c>
      <c r="J118" s="20" t="s">
        <v>51</v>
      </c>
      <c r="K118" s="20" t="s">
        <v>25</v>
      </c>
      <c r="L118" s="20" t="s">
        <v>27</v>
      </c>
      <c r="M118" s="20" t="s">
        <v>28</v>
      </c>
      <c r="N118" s="20"/>
      <c r="O118" s="25"/>
      <c r="P118" s="20"/>
      <c r="Q118" s="88"/>
      <c r="R118" s="88"/>
      <c r="S118" s="88"/>
      <c r="T118" s="88"/>
    </row>
    <row r="119" spans="1:42" s="8" customFormat="1" x14ac:dyDescent="0.25">
      <c r="A119" s="23" t="s">
        <v>361</v>
      </c>
      <c r="B119" s="38" t="s">
        <v>362</v>
      </c>
      <c r="C119" s="20" t="s">
        <v>363</v>
      </c>
      <c r="D119" s="22"/>
      <c r="E119" s="22"/>
      <c r="F119" s="22">
        <v>135000</v>
      </c>
      <c r="G119" s="24" t="s">
        <v>37</v>
      </c>
      <c r="H119" s="20"/>
      <c r="I119" s="20" t="s">
        <v>25</v>
      </c>
      <c r="J119" s="20" t="s">
        <v>51</v>
      </c>
      <c r="K119" s="20" t="s">
        <v>25</v>
      </c>
      <c r="L119" s="20" t="s">
        <v>27</v>
      </c>
      <c r="M119" s="24" t="s">
        <v>28</v>
      </c>
      <c r="N119" s="24"/>
      <c r="O119" s="57"/>
      <c r="P119" s="20"/>
      <c r="Q119" s="88"/>
      <c r="R119" s="88"/>
      <c r="S119" s="88"/>
      <c r="T119" s="88"/>
    </row>
    <row r="120" spans="1:42" s="49" customFormat="1" ht="30" x14ac:dyDescent="0.25">
      <c r="A120" s="18" t="s">
        <v>364</v>
      </c>
      <c r="B120" s="38" t="s">
        <v>365</v>
      </c>
      <c r="C120" s="20" t="s">
        <v>366</v>
      </c>
      <c r="D120" s="22">
        <v>190000</v>
      </c>
      <c r="E120" s="22">
        <f>D120/7.5345</f>
        <v>25217.333598778951</v>
      </c>
      <c r="F120" s="22">
        <v>26500</v>
      </c>
      <c r="G120" s="23" t="s">
        <v>24</v>
      </c>
      <c r="H120" s="20"/>
      <c r="I120" s="20" t="s">
        <v>25</v>
      </c>
      <c r="J120" s="20" t="s">
        <v>51</v>
      </c>
      <c r="K120" s="20" t="s">
        <v>25</v>
      </c>
      <c r="L120" s="20" t="s">
        <v>52</v>
      </c>
      <c r="M120" s="20" t="s">
        <v>28</v>
      </c>
      <c r="N120" s="20"/>
      <c r="O120" s="25"/>
      <c r="P120" s="20"/>
      <c r="Q120" s="127"/>
      <c r="R120" s="127"/>
      <c r="S120" s="127"/>
      <c r="T120" s="127"/>
      <c r="U120" s="8"/>
      <c r="V120" s="8"/>
      <c r="W120" s="8"/>
      <c r="X120" s="8"/>
      <c r="Y120" s="8"/>
      <c r="Z120" s="8"/>
      <c r="AA120" s="8"/>
      <c r="AB120" s="8"/>
      <c r="AC120" s="8"/>
      <c r="AD120" s="8"/>
      <c r="AE120" s="8"/>
      <c r="AF120" s="8"/>
      <c r="AG120" s="8"/>
      <c r="AH120" s="8"/>
      <c r="AI120" s="8"/>
      <c r="AJ120" s="8"/>
      <c r="AK120" s="8"/>
      <c r="AL120" s="8"/>
      <c r="AM120" s="8"/>
      <c r="AN120" s="8"/>
      <c r="AO120" s="8"/>
      <c r="AP120" s="8"/>
    </row>
    <row r="121" spans="1:42" s="49" customFormat="1" ht="30" x14ac:dyDescent="0.25">
      <c r="A121" s="18" t="s">
        <v>367</v>
      </c>
      <c r="B121" s="38" t="s">
        <v>368</v>
      </c>
      <c r="C121" s="20" t="s">
        <v>369</v>
      </c>
      <c r="D121" s="22"/>
      <c r="E121" s="22"/>
      <c r="F121" s="22">
        <v>25850</v>
      </c>
      <c r="G121" s="23" t="s">
        <v>24</v>
      </c>
      <c r="H121" s="20"/>
      <c r="I121" s="20" t="s">
        <v>25</v>
      </c>
      <c r="J121" s="20" t="s">
        <v>51</v>
      </c>
      <c r="K121" s="20" t="s">
        <v>25</v>
      </c>
      <c r="L121" s="20" t="s">
        <v>40</v>
      </c>
      <c r="M121" s="20" t="s">
        <v>28</v>
      </c>
      <c r="N121" s="20"/>
      <c r="O121" s="128"/>
      <c r="P121" s="20"/>
      <c r="Q121" s="127"/>
      <c r="R121" s="127"/>
      <c r="S121" s="127"/>
      <c r="T121" s="127"/>
      <c r="U121" s="8"/>
      <c r="V121" s="8"/>
      <c r="W121" s="8"/>
      <c r="X121" s="8"/>
      <c r="Y121" s="8"/>
      <c r="Z121" s="8"/>
      <c r="AA121" s="8"/>
      <c r="AB121" s="8"/>
      <c r="AC121" s="8"/>
      <c r="AD121" s="8"/>
      <c r="AE121" s="8"/>
      <c r="AF121" s="8"/>
      <c r="AG121" s="8"/>
      <c r="AH121" s="8"/>
      <c r="AI121" s="8"/>
      <c r="AJ121" s="8"/>
      <c r="AK121" s="8"/>
      <c r="AL121" s="8"/>
      <c r="AM121" s="8"/>
      <c r="AN121" s="8"/>
      <c r="AO121" s="8"/>
      <c r="AP121" s="8"/>
    </row>
    <row r="122" spans="1:42" s="49" customFormat="1" ht="30" x14ac:dyDescent="0.25">
      <c r="A122" s="18" t="s">
        <v>370</v>
      </c>
      <c r="B122" s="38" t="s">
        <v>371</v>
      </c>
      <c r="C122" s="20" t="s">
        <v>372</v>
      </c>
      <c r="D122" s="22"/>
      <c r="E122" s="22"/>
      <c r="F122" s="22">
        <v>26500</v>
      </c>
      <c r="G122" s="23" t="s">
        <v>24</v>
      </c>
      <c r="H122" s="20"/>
      <c r="I122" s="20" t="s">
        <v>25</v>
      </c>
      <c r="J122" s="20" t="s">
        <v>51</v>
      </c>
      <c r="K122" s="20" t="s">
        <v>25</v>
      </c>
      <c r="L122" s="20" t="s">
        <v>52</v>
      </c>
      <c r="M122" s="20" t="s">
        <v>28</v>
      </c>
      <c r="N122" s="20"/>
      <c r="O122" s="128"/>
      <c r="P122" s="20"/>
      <c r="Q122" s="127"/>
      <c r="R122" s="127"/>
      <c r="S122" s="127"/>
      <c r="T122" s="127"/>
      <c r="U122" s="8"/>
      <c r="V122" s="8"/>
      <c r="W122" s="8"/>
      <c r="X122" s="8"/>
      <c r="Y122" s="8"/>
      <c r="Z122" s="8"/>
      <c r="AA122" s="8"/>
      <c r="AB122" s="8"/>
      <c r="AC122" s="8"/>
      <c r="AD122" s="8"/>
      <c r="AE122" s="8"/>
      <c r="AF122" s="8"/>
      <c r="AG122" s="8"/>
      <c r="AH122" s="8"/>
      <c r="AI122" s="8"/>
      <c r="AJ122" s="8"/>
      <c r="AK122" s="8"/>
      <c r="AL122" s="8"/>
      <c r="AM122" s="8"/>
      <c r="AN122" s="8"/>
      <c r="AO122" s="8"/>
      <c r="AP122" s="8"/>
    </row>
    <row r="123" spans="1:42" s="8" customFormat="1" ht="30" x14ac:dyDescent="0.25">
      <c r="A123" s="18" t="s">
        <v>373</v>
      </c>
      <c r="B123" s="38" t="s">
        <v>374</v>
      </c>
      <c r="C123" s="20" t="s">
        <v>375</v>
      </c>
      <c r="D123" s="22">
        <v>195000</v>
      </c>
      <c r="E123" s="22">
        <f>D123/7.5345</f>
        <v>25880.947640852079</v>
      </c>
      <c r="F123" s="22">
        <v>26500</v>
      </c>
      <c r="G123" s="23" t="s">
        <v>24</v>
      </c>
      <c r="H123" s="20"/>
      <c r="I123" s="20" t="s">
        <v>25</v>
      </c>
      <c r="J123" s="20" t="s">
        <v>51</v>
      </c>
      <c r="K123" s="20" t="s">
        <v>25</v>
      </c>
      <c r="L123" s="20" t="s">
        <v>52</v>
      </c>
      <c r="M123" s="20" t="s">
        <v>28</v>
      </c>
      <c r="N123" s="20"/>
      <c r="O123" s="25"/>
      <c r="P123" s="20"/>
      <c r="Q123" s="88"/>
      <c r="R123" s="88"/>
      <c r="S123" s="88"/>
      <c r="T123" s="88"/>
    </row>
    <row r="124" spans="1:42" s="8" customFormat="1" ht="30" x14ac:dyDescent="0.25">
      <c r="A124" s="18" t="s">
        <v>376</v>
      </c>
      <c r="B124" s="38" t="s">
        <v>377</v>
      </c>
      <c r="C124" s="20" t="s">
        <v>378</v>
      </c>
      <c r="D124" s="22">
        <v>25000</v>
      </c>
      <c r="E124" s="22">
        <f>D124/7.5345</f>
        <v>3318.0702103656513</v>
      </c>
      <c r="F124" s="22">
        <v>10000</v>
      </c>
      <c r="G124" s="23" t="s">
        <v>24</v>
      </c>
      <c r="H124" s="20"/>
      <c r="I124" s="20" t="s">
        <v>25</v>
      </c>
      <c r="J124" s="20" t="s">
        <v>51</v>
      </c>
      <c r="K124" s="20" t="s">
        <v>25</v>
      </c>
      <c r="L124" s="20" t="s">
        <v>52</v>
      </c>
      <c r="M124" s="20" t="s">
        <v>28</v>
      </c>
      <c r="N124" s="20"/>
      <c r="O124" s="25"/>
      <c r="P124" s="20"/>
      <c r="Q124" s="127"/>
      <c r="R124" s="127"/>
      <c r="S124" s="127"/>
      <c r="T124" s="127"/>
    </row>
    <row r="125" spans="1:42" s="8" customFormat="1" x14ac:dyDescent="0.25">
      <c r="A125" s="87" t="s">
        <v>379</v>
      </c>
      <c r="B125" s="87"/>
      <c r="C125" s="87"/>
      <c r="D125" s="87"/>
      <c r="E125" s="87"/>
      <c r="F125" s="45"/>
      <c r="G125" s="87"/>
      <c r="H125" s="87"/>
      <c r="I125" s="87"/>
      <c r="J125" s="87"/>
      <c r="K125" s="87"/>
      <c r="L125" s="87"/>
      <c r="M125" s="87"/>
      <c r="N125" s="87"/>
      <c r="O125" s="11"/>
      <c r="P125" s="87"/>
      <c r="Q125" s="88"/>
      <c r="R125" s="88"/>
      <c r="S125" s="88"/>
      <c r="T125" s="88"/>
    </row>
    <row r="126" spans="1:42" s="49" customFormat="1" ht="30" x14ac:dyDescent="0.25">
      <c r="A126" s="18" t="s">
        <v>380</v>
      </c>
      <c r="B126" s="38" t="s">
        <v>381</v>
      </c>
      <c r="C126" s="20" t="s">
        <v>382</v>
      </c>
      <c r="D126" s="22">
        <v>192000</v>
      </c>
      <c r="E126" s="22">
        <f>D126/7.5345</f>
        <v>25482.7792156082</v>
      </c>
      <c r="F126" s="22">
        <v>26500</v>
      </c>
      <c r="G126" s="23" t="s">
        <v>24</v>
      </c>
      <c r="H126" s="23"/>
      <c r="I126" s="20" t="s">
        <v>25</v>
      </c>
      <c r="J126" s="20" t="s">
        <v>51</v>
      </c>
      <c r="K126" s="20" t="s">
        <v>25</v>
      </c>
      <c r="L126" s="20" t="s">
        <v>52</v>
      </c>
      <c r="M126" s="20" t="s">
        <v>383</v>
      </c>
      <c r="N126" s="29"/>
      <c r="O126" s="30"/>
      <c r="P126" s="20"/>
      <c r="Q126" s="32"/>
      <c r="R126" s="32"/>
      <c r="S126" s="32"/>
      <c r="T126" s="32"/>
      <c r="U126" s="8"/>
      <c r="V126" s="8"/>
      <c r="W126" s="8"/>
      <c r="X126" s="8"/>
      <c r="Y126" s="8"/>
      <c r="Z126" s="8"/>
      <c r="AA126" s="8"/>
      <c r="AB126" s="8"/>
      <c r="AC126" s="8"/>
      <c r="AD126" s="8"/>
      <c r="AE126" s="8"/>
      <c r="AF126" s="8"/>
      <c r="AG126" s="8"/>
      <c r="AH126" s="8"/>
      <c r="AI126" s="8"/>
      <c r="AJ126" s="8"/>
      <c r="AK126" s="8"/>
      <c r="AL126" s="8"/>
      <c r="AM126" s="8"/>
      <c r="AN126" s="8"/>
      <c r="AO126" s="8"/>
      <c r="AP126" s="8"/>
    </row>
    <row r="127" spans="1:42" s="8" customFormat="1" ht="30" x14ac:dyDescent="0.25">
      <c r="A127" s="18" t="s">
        <v>384</v>
      </c>
      <c r="B127" s="38" t="s">
        <v>385</v>
      </c>
      <c r="C127" s="20" t="s">
        <v>386</v>
      </c>
      <c r="D127" s="22">
        <v>91000</v>
      </c>
      <c r="E127" s="22">
        <f>D127/7.5345</f>
        <v>12077.77556573097</v>
      </c>
      <c r="F127" s="28">
        <v>26520</v>
      </c>
      <c r="G127" s="23" t="s">
        <v>24</v>
      </c>
      <c r="H127" s="23"/>
      <c r="I127" s="20" t="s">
        <v>25</v>
      </c>
      <c r="J127" s="20" t="s">
        <v>51</v>
      </c>
      <c r="K127" s="20" t="s">
        <v>25</v>
      </c>
      <c r="L127" s="20" t="s">
        <v>52</v>
      </c>
      <c r="M127" s="20" t="s">
        <v>28</v>
      </c>
      <c r="N127" s="24"/>
      <c r="O127" s="25"/>
      <c r="P127" s="20"/>
      <c r="Q127" s="20"/>
      <c r="R127" s="20"/>
      <c r="S127" s="20"/>
      <c r="T127" s="20"/>
    </row>
    <row r="128" spans="1:42" s="8" customFormat="1" ht="30" x14ac:dyDescent="0.25">
      <c r="A128" s="18" t="s">
        <v>387</v>
      </c>
      <c r="B128" s="129" t="s">
        <v>388</v>
      </c>
      <c r="C128" s="20" t="s">
        <v>386</v>
      </c>
      <c r="D128" s="22">
        <v>92100</v>
      </c>
      <c r="E128" s="22">
        <f>D128/7.5345</f>
        <v>12223.770654987058</v>
      </c>
      <c r="F128" s="22">
        <v>15744</v>
      </c>
      <c r="G128" s="23" t="s">
        <v>24</v>
      </c>
      <c r="H128" s="23"/>
      <c r="I128" s="20" t="s">
        <v>25</v>
      </c>
      <c r="J128" s="20" t="s">
        <v>51</v>
      </c>
      <c r="K128" s="20" t="s">
        <v>25</v>
      </c>
      <c r="L128" s="20" t="s">
        <v>52</v>
      </c>
      <c r="M128" s="20" t="s">
        <v>28</v>
      </c>
      <c r="N128" s="24"/>
      <c r="O128" s="25"/>
      <c r="P128" s="20"/>
      <c r="Q128" s="20"/>
      <c r="R128" s="20"/>
      <c r="S128" s="20"/>
      <c r="T128" s="20"/>
    </row>
    <row r="129" spans="1:42" s="31" customFormat="1" ht="30" x14ac:dyDescent="0.25">
      <c r="A129" s="18" t="s">
        <v>389</v>
      </c>
      <c r="B129" s="129" t="s">
        <v>390</v>
      </c>
      <c r="C129" s="20" t="s">
        <v>386</v>
      </c>
      <c r="D129" s="22">
        <v>715777.5</v>
      </c>
      <c r="E129" s="22">
        <f t="shared" ref="E129:E221" si="4">D129/7.5345</f>
        <v>95000</v>
      </c>
      <c r="F129" s="22">
        <v>125000</v>
      </c>
      <c r="G129" s="23" t="s">
        <v>126</v>
      </c>
      <c r="H129" s="23"/>
      <c r="I129" s="20" t="s">
        <v>25</v>
      </c>
      <c r="J129" s="20" t="s">
        <v>51</v>
      </c>
      <c r="K129" s="20" t="s">
        <v>25</v>
      </c>
      <c r="L129" s="20" t="s">
        <v>46</v>
      </c>
      <c r="M129" s="20" t="s">
        <v>28</v>
      </c>
      <c r="N129" s="24"/>
      <c r="O129" s="25"/>
      <c r="P129" s="20"/>
      <c r="Q129" s="20"/>
      <c r="R129" s="20"/>
      <c r="S129" s="20"/>
      <c r="T129" s="20"/>
      <c r="U129" s="8"/>
      <c r="V129" s="8"/>
      <c r="W129" s="8"/>
      <c r="X129" s="8"/>
      <c r="Y129" s="8"/>
      <c r="Z129" s="8"/>
      <c r="AA129" s="8"/>
      <c r="AB129" s="8"/>
      <c r="AC129" s="8"/>
      <c r="AD129" s="8"/>
      <c r="AE129" s="8"/>
      <c r="AF129" s="8"/>
      <c r="AG129" s="8"/>
      <c r="AH129" s="8"/>
      <c r="AI129" s="8"/>
      <c r="AJ129" s="8"/>
      <c r="AK129" s="8"/>
      <c r="AL129" s="8"/>
      <c r="AM129" s="8"/>
      <c r="AN129" s="8"/>
      <c r="AO129" s="8"/>
      <c r="AP129" s="8"/>
    </row>
    <row r="130" spans="1:42" s="49" customFormat="1" ht="30" x14ac:dyDescent="0.25">
      <c r="A130" s="18" t="s">
        <v>391</v>
      </c>
      <c r="B130" s="38" t="s">
        <v>392</v>
      </c>
      <c r="C130" s="25" t="s">
        <v>386</v>
      </c>
      <c r="D130" s="22">
        <v>498000</v>
      </c>
      <c r="E130" s="22">
        <f t="shared" si="4"/>
        <v>66095.958590483773</v>
      </c>
      <c r="F130" s="22">
        <f>ROUND(E130,0)</f>
        <v>66096</v>
      </c>
      <c r="G130" s="23" t="s">
        <v>126</v>
      </c>
      <c r="H130" s="23"/>
      <c r="I130" s="20" t="s">
        <v>25</v>
      </c>
      <c r="J130" s="20" t="s">
        <v>51</v>
      </c>
      <c r="K130" s="20" t="s">
        <v>25</v>
      </c>
      <c r="L130" s="20" t="s">
        <v>52</v>
      </c>
      <c r="M130" s="20" t="s">
        <v>28</v>
      </c>
      <c r="N130" s="24"/>
      <c r="O130" s="25"/>
      <c r="P130" s="20"/>
      <c r="Q130" s="32"/>
      <c r="R130" s="32"/>
      <c r="S130" s="32"/>
      <c r="T130" s="32"/>
      <c r="U130" s="8"/>
      <c r="V130" s="8"/>
      <c r="W130" s="8"/>
      <c r="X130" s="8"/>
      <c r="Y130" s="8"/>
      <c r="Z130" s="8"/>
      <c r="AA130" s="8"/>
      <c r="AB130" s="8"/>
      <c r="AC130" s="8"/>
      <c r="AD130" s="8"/>
      <c r="AE130" s="8"/>
      <c r="AF130" s="8"/>
      <c r="AG130" s="8"/>
      <c r="AH130" s="8"/>
      <c r="AI130" s="8"/>
      <c r="AJ130" s="8"/>
      <c r="AK130" s="8"/>
      <c r="AL130" s="8"/>
      <c r="AM130" s="8"/>
      <c r="AN130" s="8"/>
      <c r="AO130" s="8"/>
      <c r="AP130" s="8"/>
    </row>
    <row r="131" spans="1:42" s="31" customFormat="1" ht="30" x14ac:dyDescent="0.25">
      <c r="A131" s="18" t="s">
        <v>393</v>
      </c>
      <c r="B131" s="129" t="s">
        <v>394</v>
      </c>
      <c r="C131" s="20" t="s">
        <v>395</v>
      </c>
      <c r="D131" s="22">
        <v>357000</v>
      </c>
      <c r="E131" s="22">
        <f t="shared" si="4"/>
        <v>47382.042604021495</v>
      </c>
      <c r="F131" s="22">
        <f>ROUND(E131,0)</f>
        <v>47382</v>
      </c>
      <c r="G131" s="23" t="s">
        <v>126</v>
      </c>
      <c r="H131" s="23"/>
      <c r="I131" s="20" t="s">
        <v>25</v>
      </c>
      <c r="J131" s="20" t="s">
        <v>51</v>
      </c>
      <c r="K131" s="20" t="s">
        <v>25</v>
      </c>
      <c r="L131" s="20" t="s">
        <v>46</v>
      </c>
      <c r="M131" s="20" t="s">
        <v>28</v>
      </c>
      <c r="N131" s="24"/>
      <c r="O131" s="25"/>
      <c r="P131" s="20"/>
      <c r="Q131" s="20"/>
      <c r="R131" s="20"/>
      <c r="S131" s="20"/>
      <c r="T131" s="20"/>
      <c r="U131" s="8"/>
      <c r="V131" s="8"/>
      <c r="W131" s="8"/>
      <c r="X131" s="8"/>
      <c r="Y131" s="8"/>
      <c r="Z131" s="8"/>
      <c r="AA131" s="8"/>
      <c r="AB131" s="8"/>
      <c r="AC131" s="8"/>
      <c r="AD131" s="8"/>
      <c r="AE131" s="8"/>
      <c r="AF131" s="8"/>
      <c r="AG131" s="8"/>
      <c r="AH131" s="8"/>
      <c r="AI131" s="8"/>
      <c r="AJ131" s="8"/>
      <c r="AK131" s="8"/>
      <c r="AL131" s="8"/>
      <c r="AM131" s="8"/>
      <c r="AN131" s="8"/>
      <c r="AO131" s="8"/>
      <c r="AP131" s="8"/>
    </row>
    <row r="132" spans="1:42" s="49" customFormat="1" ht="105" x14ac:dyDescent="0.25">
      <c r="A132" s="18" t="s">
        <v>396</v>
      </c>
      <c r="B132" s="38" t="s">
        <v>397</v>
      </c>
      <c r="C132" s="25" t="s">
        <v>398</v>
      </c>
      <c r="D132" s="22">
        <v>59392</v>
      </c>
      <c r="E132" s="22">
        <f t="shared" si="4"/>
        <v>7882.6730373614701</v>
      </c>
      <c r="F132" s="22">
        <f>ROUND(E132,0)</f>
        <v>7883</v>
      </c>
      <c r="G132" s="23" t="s">
        <v>24</v>
      </c>
      <c r="H132" s="23"/>
      <c r="I132" s="20" t="s">
        <v>25</v>
      </c>
      <c r="J132" s="58" t="s">
        <v>399</v>
      </c>
      <c r="K132" s="20" t="s">
        <v>25</v>
      </c>
      <c r="L132" s="20" t="s">
        <v>40</v>
      </c>
      <c r="M132" s="58" t="s">
        <v>400</v>
      </c>
      <c r="N132" s="29" t="s">
        <v>401</v>
      </c>
      <c r="O132" s="30" t="s">
        <v>402</v>
      </c>
      <c r="P132" s="20"/>
      <c r="Q132" s="32"/>
      <c r="R132" s="32"/>
      <c r="S132" s="32"/>
      <c r="T132" s="32"/>
      <c r="U132" s="8"/>
      <c r="V132" s="8"/>
      <c r="W132" s="8"/>
      <c r="X132" s="8"/>
      <c r="Y132" s="8"/>
      <c r="Z132" s="8"/>
      <c r="AA132" s="8"/>
      <c r="AB132" s="8"/>
      <c r="AC132" s="8"/>
      <c r="AD132" s="8"/>
      <c r="AE132" s="8"/>
      <c r="AF132" s="8"/>
      <c r="AG132" s="8"/>
      <c r="AH132" s="8"/>
      <c r="AI132" s="8"/>
      <c r="AJ132" s="8"/>
      <c r="AK132" s="8"/>
      <c r="AL132" s="8"/>
      <c r="AM132" s="8"/>
      <c r="AN132" s="8"/>
      <c r="AO132" s="8"/>
      <c r="AP132" s="8"/>
    </row>
    <row r="133" spans="1:42" s="49" customFormat="1" ht="30" x14ac:dyDescent="0.25">
      <c r="A133" s="18" t="s">
        <v>403</v>
      </c>
      <c r="B133" s="38" t="s">
        <v>404</v>
      </c>
      <c r="C133" s="25">
        <v>72267000</v>
      </c>
      <c r="D133" s="22">
        <v>92100</v>
      </c>
      <c r="E133" s="22">
        <v>12223.770654987058</v>
      </c>
      <c r="F133" s="22">
        <v>6000</v>
      </c>
      <c r="G133" s="23" t="s">
        <v>24</v>
      </c>
      <c r="H133" s="23"/>
      <c r="I133" s="20" t="s">
        <v>25</v>
      </c>
      <c r="J133" s="20" t="s">
        <v>51</v>
      </c>
      <c r="K133" s="20" t="s">
        <v>25</v>
      </c>
      <c r="L133" s="20" t="s">
        <v>52</v>
      </c>
      <c r="M133" s="20" t="s">
        <v>28</v>
      </c>
      <c r="N133" s="24"/>
      <c r="O133" s="25"/>
      <c r="P133" s="20"/>
      <c r="Q133" s="130"/>
      <c r="R133" s="32"/>
      <c r="S133" s="32"/>
      <c r="T133" s="32"/>
      <c r="U133" s="8"/>
      <c r="V133" s="8"/>
      <c r="W133" s="8"/>
      <c r="X133" s="8"/>
      <c r="Y133" s="8"/>
      <c r="Z133" s="8"/>
      <c r="AA133" s="8"/>
      <c r="AB133" s="8"/>
      <c r="AC133" s="8"/>
      <c r="AD133" s="8"/>
      <c r="AE133" s="8"/>
      <c r="AF133" s="8"/>
      <c r="AG133" s="8"/>
      <c r="AH133" s="8"/>
      <c r="AI133" s="8"/>
      <c r="AJ133" s="8"/>
      <c r="AK133" s="8"/>
      <c r="AL133" s="8"/>
      <c r="AM133" s="8"/>
      <c r="AN133" s="8"/>
      <c r="AO133" s="8"/>
      <c r="AP133" s="8"/>
    </row>
    <row r="134" spans="1:42" s="49" customFormat="1" ht="30" x14ac:dyDescent="0.25">
      <c r="A134" s="18" t="s">
        <v>405</v>
      </c>
      <c r="B134" s="38" t="s">
        <v>406</v>
      </c>
      <c r="C134" s="20" t="s">
        <v>407</v>
      </c>
      <c r="D134" s="22"/>
      <c r="E134" s="22"/>
      <c r="F134" s="22">
        <v>11200</v>
      </c>
      <c r="G134" s="23" t="s">
        <v>24</v>
      </c>
      <c r="H134" s="20"/>
      <c r="I134" s="20" t="s">
        <v>25</v>
      </c>
      <c r="J134" s="20" t="s">
        <v>51</v>
      </c>
      <c r="K134" s="20" t="s">
        <v>25</v>
      </c>
      <c r="L134" s="20" t="s">
        <v>52</v>
      </c>
      <c r="M134" s="20" t="s">
        <v>28</v>
      </c>
      <c r="N134" s="20"/>
      <c r="O134" s="25"/>
      <c r="P134" s="20"/>
      <c r="Q134" s="130"/>
      <c r="R134" s="32"/>
      <c r="S134" s="32"/>
      <c r="T134" s="32"/>
      <c r="U134" s="8"/>
      <c r="V134" s="8"/>
      <c r="W134" s="8"/>
      <c r="X134" s="8"/>
      <c r="Y134" s="8"/>
      <c r="Z134" s="8"/>
      <c r="AA134" s="8"/>
      <c r="AB134" s="8"/>
      <c r="AC134" s="8"/>
      <c r="AD134" s="8"/>
      <c r="AE134" s="8"/>
      <c r="AF134" s="8"/>
      <c r="AG134" s="8"/>
      <c r="AH134" s="8"/>
      <c r="AI134" s="8"/>
      <c r="AJ134" s="8"/>
      <c r="AK134" s="8"/>
      <c r="AL134" s="8"/>
      <c r="AM134" s="8"/>
      <c r="AN134" s="8"/>
      <c r="AO134" s="8"/>
      <c r="AP134" s="8"/>
    </row>
    <row r="135" spans="1:42" s="49" customFormat="1" ht="30" x14ac:dyDescent="0.25">
      <c r="A135" s="18" t="s">
        <v>408</v>
      </c>
      <c r="B135" s="38" t="s">
        <v>409</v>
      </c>
      <c r="C135" s="20" t="s">
        <v>407</v>
      </c>
      <c r="D135" s="22"/>
      <c r="E135" s="22"/>
      <c r="F135" s="22">
        <v>22400</v>
      </c>
      <c r="G135" s="23" t="s">
        <v>24</v>
      </c>
      <c r="H135" s="20"/>
      <c r="I135" s="20" t="s">
        <v>25</v>
      </c>
      <c r="J135" s="20" t="s">
        <v>51</v>
      </c>
      <c r="K135" s="20" t="s">
        <v>25</v>
      </c>
      <c r="L135" s="20" t="s">
        <v>52</v>
      </c>
      <c r="M135" s="20" t="s">
        <v>28</v>
      </c>
      <c r="N135" s="20"/>
      <c r="O135" s="25"/>
      <c r="P135" s="20"/>
      <c r="Q135" s="130"/>
      <c r="R135" s="32"/>
      <c r="S135" s="32"/>
      <c r="T135" s="32"/>
      <c r="U135" s="8"/>
      <c r="V135" s="8"/>
      <c r="W135" s="8"/>
      <c r="X135" s="8"/>
      <c r="Y135" s="8"/>
      <c r="Z135" s="8"/>
      <c r="AA135" s="8"/>
      <c r="AB135" s="8"/>
      <c r="AC135" s="8"/>
      <c r="AD135" s="8"/>
      <c r="AE135" s="8"/>
      <c r="AF135" s="8"/>
      <c r="AG135" s="8"/>
      <c r="AH135" s="8"/>
      <c r="AI135" s="8"/>
      <c r="AJ135" s="8"/>
      <c r="AK135" s="8"/>
      <c r="AL135" s="8"/>
      <c r="AM135" s="8"/>
      <c r="AN135" s="8"/>
      <c r="AO135" s="8"/>
      <c r="AP135" s="8"/>
    </row>
    <row r="136" spans="1:42" s="49" customFormat="1" ht="30" x14ac:dyDescent="0.25">
      <c r="A136" s="18" t="s">
        <v>410</v>
      </c>
      <c r="B136" s="38" t="s">
        <v>411</v>
      </c>
      <c r="C136" s="20" t="s">
        <v>412</v>
      </c>
      <c r="D136" s="22"/>
      <c r="E136" s="22"/>
      <c r="F136" s="22">
        <v>40000</v>
      </c>
      <c r="G136" s="23" t="s">
        <v>37</v>
      </c>
      <c r="H136" s="20"/>
      <c r="I136" s="20" t="s">
        <v>25</v>
      </c>
      <c r="J136" s="20" t="s">
        <v>51</v>
      </c>
      <c r="K136" s="20" t="s">
        <v>25</v>
      </c>
      <c r="L136" s="20" t="s">
        <v>52</v>
      </c>
      <c r="M136" s="20" t="s">
        <v>28</v>
      </c>
      <c r="N136" s="20"/>
      <c r="O136" s="25"/>
      <c r="P136" s="20"/>
      <c r="Q136" s="130"/>
      <c r="R136" s="32"/>
      <c r="S136" s="32"/>
      <c r="T136" s="32"/>
      <c r="U136" s="8"/>
      <c r="V136" s="8"/>
      <c r="W136" s="8"/>
      <c r="X136" s="8"/>
      <c r="Y136" s="8"/>
      <c r="Z136" s="8"/>
      <c r="AA136" s="8"/>
      <c r="AB136" s="8"/>
      <c r="AC136" s="8"/>
      <c r="AD136" s="8"/>
      <c r="AE136" s="8"/>
      <c r="AF136" s="8"/>
      <c r="AG136" s="8"/>
      <c r="AH136" s="8"/>
      <c r="AI136" s="8"/>
      <c r="AJ136" s="8"/>
      <c r="AK136" s="8"/>
      <c r="AL136" s="8"/>
      <c r="AM136" s="8"/>
      <c r="AN136" s="8"/>
      <c r="AO136" s="8"/>
      <c r="AP136" s="8"/>
    </row>
    <row r="137" spans="1:42" s="31" customFormat="1" ht="30" x14ac:dyDescent="0.25">
      <c r="A137" s="23" t="s">
        <v>413</v>
      </c>
      <c r="B137" s="38" t="s">
        <v>414</v>
      </c>
      <c r="C137" s="24" t="s">
        <v>415</v>
      </c>
      <c r="D137" s="22">
        <v>75500</v>
      </c>
      <c r="E137" s="22">
        <f t="shared" si="4"/>
        <v>10020.572035304267</v>
      </c>
      <c r="F137" s="22">
        <f>ROUND(E137,0)</f>
        <v>10021</v>
      </c>
      <c r="G137" s="23" t="s">
        <v>24</v>
      </c>
      <c r="H137" s="23"/>
      <c r="I137" s="20" t="s">
        <v>25</v>
      </c>
      <c r="J137" s="20" t="s">
        <v>51</v>
      </c>
      <c r="K137" s="20" t="s">
        <v>25</v>
      </c>
      <c r="L137" s="20" t="s">
        <v>27</v>
      </c>
      <c r="M137" s="20" t="s">
        <v>28</v>
      </c>
      <c r="N137" s="24"/>
      <c r="O137" s="25"/>
      <c r="P137" s="25"/>
      <c r="Q137" s="131"/>
      <c r="R137" s="51"/>
      <c r="S137" s="51"/>
      <c r="T137" s="51"/>
      <c r="U137" s="8"/>
      <c r="V137" s="8"/>
      <c r="W137" s="8"/>
      <c r="X137" s="8"/>
      <c r="Y137" s="8"/>
      <c r="Z137" s="8"/>
      <c r="AA137" s="8"/>
      <c r="AB137" s="8"/>
      <c r="AC137" s="8"/>
      <c r="AD137" s="8"/>
      <c r="AE137" s="8"/>
      <c r="AF137" s="8"/>
      <c r="AG137" s="8"/>
      <c r="AH137" s="8"/>
      <c r="AI137" s="8"/>
      <c r="AJ137" s="8"/>
      <c r="AK137" s="8"/>
      <c r="AL137" s="8"/>
      <c r="AM137" s="8"/>
      <c r="AN137" s="8"/>
      <c r="AO137" s="8"/>
      <c r="AP137" s="8"/>
    </row>
    <row r="138" spans="1:42" s="8" customFormat="1" x14ac:dyDescent="0.25">
      <c r="A138" s="133" t="s">
        <v>416</v>
      </c>
      <c r="B138" s="132"/>
      <c r="C138" s="132"/>
      <c r="D138" s="132"/>
      <c r="E138" s="132"/>
      <c r="F138" s="45"/>
      <c r="G138" s="132"/>
      <c r="H138" s="132"/>
      <c r="I138" s="132"/>
      <c r="J138" s="132"/>
      <c r="K138" s="132"/>
      <c r="L138" s="132"/>
      <c r="M138" s="132"/>
      <c r="N138" s="132"/>
      <c r="O138" s="47"/>
      <c r="P138" s="132"/>
      <c r="Q138" s="134"/>
      <c r="R138" s="134"/>
      <c r="S138" s="134"/>
      <c r="T138" s="134"/>
    </row>
    <row r="139" spans="1:42" s="8" customFormat="1" ht="30" x14ac:dyDescent="0.25">
      <c r="A139" s="18" t="s">
        <v>417</v>
      </c>
      <c r="B139" s="38" t="s">
        <v>418</v>
      </c>
      <c r="C139" s="20" t="s">
        <v>419</v>
      </c>
      <c r="D139" s="22">
        <v>84000</v>
      </c>
      <c r="E139" s="22">
        <f t="shared" si="4"/>
        <v>11148.715906828587</v>
      </c>
      <c r="F139" s="22">
        <f>ROUND(E139,0)</f>
        <v>11149</v>
      </c>
      <c r="G139" s="23" t="s">
        <v>24</v>
      </c>
      <c r="H139" s="23"/>
      <c r="I139" s="20" t="s">
        <v>25</v>
      </c>
      <c r="J139" s="20" t="s">
        <v>51</v>
      </c>
      <c r="K139" s="20" t="s">
        <v>25</v>
      </c>
      <c r="L139" s="20" t="s">
        <v>52</v>
      </c>
      <c r="M139" s="20" t="s">
        <v>28</v>
      </c>
      <c r="N139" s="24"/>
      <c r="O139" s="25"/>
      <c r="P139" s="20"/>
      <c r="Q139" s="20"/>
      <c r="R139" s="20"/>
      <c r="S139" s="20"/>
      <c r="T139" s="20"/>
    </row>
    <row r="140" spans="1:42" s="49" customFormat="1" ht="165" x14ac:dyDescent="0.25">
      <c r="A140" s="23" t="s">
        <v>420</v>
      </c>
      <c r="B140" s="38" t="s">
        <v>421</v>
      </c>
      <c r="C140" s="20" t="s">
        <v>422</v>
      </c>
      <c r="D140" s="22">
        <f>2730300</f>
        <v>2730300</v>
      </c>
      <c r="E140" s="22">
        <f t="shared" si="4"/>
        <v>362373.08381445351</v>
      </c>
      <c r="F140" s="22">
        <v>516350</v>
      </c>
      <c r="G140" s="23" t="s">
        <v>37</v>
      </c>
      <c r="H140" s="23"/>
      <c r="I140" s="20" t="s">
        <v>38</v>
      </c>
      <c r="J140" s="20" t="s">
        <v>423</v>
      </c>
      <c r="K140" s="20" t="s">
        <v>25</v>
      </c>
      <c r="L140" s="20" t="s">
        <v>40</v>
      </c>
      <c r="M140" s="20" t="s">
        <v>41</v>
      </c>
      <c r="N140" s="24" t="s">
        <v>424</v>
      </c>
      <c r="O140" s="25"/>
      <c r="P140" s="20"/>
      <c r="Q140" s="20"/>
      <c r="R140" s="20" t="s">
        <v>29</v>
      </c>
      <c r="S140" s="20" t="s">
        <v>425</v>
      </c>
      <c r="T140" s="20"/>
      <c r="U140" s="8"/>
      <c r="V140" s="8"/>
      <c r="W140" s="8"/>
      <c r="X140" s="8"/>
      <c r="Y140" s="8"/>
      <c r="Z140" s="8"/>
      <c r="AA140" s="8"/>
      <c r="AB140" s="8"/>
      <c r="AC140" s="8"/>
      <c r="AD140" s="8"/>
      <c r="AE140" s="8"/>
      <c r="AF140" s="8"/>
      <c r="AG140" s="8"/>
      <c r="AH140" s="8"/>
      <c r="AI140" s="8"/>
      <c r="AJ140" s="8"/>
      <c r="AK140" s="8"/>
      <c r="AL140" s="8"/>
      <c r="AM140" s="8"/>
      <c r="AN140" s="8"/>
      <c r="AO140" s="8"/>
      <c r="AP140" s="8"/>
    </row>
    <row r="141" spans="1:42" s="49" customFormat="1" x14ac:dyDescent="0.25">
      <c r="A141" s="18" t="s">
        <v>426</v>
      </c>
      <c r="B141" s="38" t="s">
        <v>427</v>
      </c>
      <c r="C141" s="20" t="s">
        <v>422</v>
      </c>
      <c r="D141" s="22">
        <f>2730300</f>
        <v>2730300</v>
      </c>
      <c r="E141" s="22">
        <f t="shared" si="4"/>
        <v>362373.08381445351</v>
      </c>
      <c r="F141" s="22">
        <v>58590</v>
      </c>
      <c r="G141" s="23" t="s">
        <v>37</v>
      </c>
      <c r="H141" s="23"/>
      <c r="I141" s="20" t="s">
        <v>38</v>
      </c>
      <c r="J141" s="20" t="s">
        <v>51</v>
      </c>
      <c r="K141" s="20" t="s">
        <v>25</v>
      </c>
      <c r="L141" s="20" t="s">
        <v>27</v>
      </c>
      <c r="M141" s="20" t="s">
        <v>28</v>
      </c>
      <c r="N141" s="24"/>
      <c r="O141" s="25"/>
      <c r="P141" s="20"/>
      <c r="Q141" s="73"/>
      <c r="R141" s="20"/>
      <c r="S141" s="20"/>
      <c r="T141" s="20"/>
      <c r="U141" s="8"/>
      <c r="V141" s="8"/>
      <c r="W141" s="8"/>
      <c r="X141" s="8"/>
      <c r="Y141" s="8"/>
      <c r="Z141" s="8"/>
      <c r="AA141" s="8"/>
      <c r="AB141" s="8"/>
      <c r="AC141" s="8"/>
      <c r="AD141" s="8"/>
      <c r="AE141" s="8"/>
      <c r="AF141" s="8"/>
      <c r="AG141" s="8"/>
      <c r="AH141" s="8"/>
      <c r="AI141" s="8"/>
      <c r="AJ141" s="8"/>
      <c r="AK141" s="8"/>
      <c r="AL141" s="8"/>
      <c r="AM141" s="8"/>
      <c r="AN141" s="8"/>
      <c r="AO141" s="8"/>
      <c r="AP141" s="8"/>
    </row>
    <row r="142" spans="1:42" s="49" customFormat="1" ht="165" x14ac:dyDescent="0.25">
      <c r="A142" s="18" t="s">
        <v>428</v>
      </c>
      <c r="B142" s="38" t="s">
        <v>429</v>
      </c>
      <c r="C142" s="20" t="s">
        <v>430</v>
      </c>
      <c r="D142" s="22">
        <v>500000</v>
      </c>
      <c r="E142" s="22">
        <v>66361.404207313026</v>
      </c>
      <c r="F142" s="22">
        <v>99764</v>
      </c>
      <c r="G142" s="23" t="s">
        <v>37</v>
      </c>
      <c r="H142" s="23" t="s">
        <v>250</v>
      </c>
      <c r="I142" s="20" t="s">
        <v>38</v>
      </c>
      <c r="J142" s="20" t="s">
        <v>423</v>
      </c>
      <c r="K142" s="20" t="s">
        <v>25</v>
      </c>
      <c r="L142" s="20" t="s">
        <v>27</v>
      </c>
      <c r="M142" s="20" t="s">
        <v>198</v>
      </c>
      <c r="N142" s="24" t="s">
        <v>47</v>
      </c>
      <c r="O142" s="25"/>
      <c r="P142" s="20"/>
      <c r="Q142" s="73"/>
      <c r="R142" s="20"/>
      <c r="S142" s="20"/>
      <c r="T142" s="20"/>
      <c r="U142" s="8"/>
      <c r="V142" s="8"/>
      <c r="W142" s="8"/>
      <c r="X142" s="8"/>
      <c r="Y142" s="8"/>
      <c r="Z142" s="8"/>
      <c r="AA142" s="8"/>
      <c r="AB142" s="8"/>
      <c r="AC142" s="8"/>
      <c r="AD142" s="8"/>
      <c r="AE142" s="8"/>
      <c r="AF142" s="8"/>
      <c r="AG142" s="8"/>
      <c r="AH142" s="8"/>
      <c r="AI142" s="8"/>
      <c r="AJ142" s="8"/>
      <c r="AK142" s="8"/>
      <c r="AL142" s="8"/>
      <c r="AM142" s="8"/>
      <c r="AN142" s="8"/>
      <c r="AO142" s="8"/>
      <c r="AP142" s="8"/>
    </row>
    <row r="143" spans="1:42" s="49" customFormat="1" ht="45" x14ac:dyDescent="0.25">
      <c r="A143" s="135" t="s">
        <v>431</v>
      </c>
      <c r="B143" s="136" t="s">
        <v>429</v>
      </c>
      <c r="C143" s="58" t="s">
        <v>430</v>
      </c>
      <c r="D143" s="44">
        <v>500000</v>
      </c>
      <c r="E143" s="44">
        <v>66361.404207313026</v>
      </c>
      <c r="F143" s="44">
        <v>75888</v>
      </c>
      <c r="G143" s="105" t="s">
        <v>126</v>
      </c>
      <c r="H143" s="105" t="s">
        <v>250</v>
      </c>
      <c r="I143" s="58" t="s">
        <v>25</v>
      </c>
      <c r="J143" s="58" t="s">
        <v>51</v>
      </c>
      <c r="K143" s="58" t="s">
        <v>25</v>
      </c>
      <c r="L143" s="58" t="s">
        <v>40</v>
      </c>
      <c r="M143" s="58" t="s">
        <v>67</v>
      </c>
      <c r="N143" s="29" t="s">
        <v>243</v>
      </c>
      <c r="O143" s="30" t="s">
        <v>275</v>
      </c>
      <c r="P143" s="58"/>
      <c r="Q143" s="73"/>
      <c r="R143" s="20"/>
      <c r="S143" s="20"/>
      <c r="T143" s="20"/>
      <c r="U143" s="8"/>
      <c r="V143" s="8"/>
      <c r="W143" s="8"/>
      <c r="X143" s="8"/>
      <c r="Y143" s="8"/>
      <c r="Z143" s="8"/>
      <c r="AA143" s="8"/>
      <c r="AB143" s="8"/>
      <c r="AC143" s="8"/>
      <c r="AD143" s="8"/>
      <c r="AE143" s="8"/>
      <c r="AF143" s="8"/>
      <c r="AG143" s="8"/>
      <c r="AH143" s="8"/>
      <c r="AI143" s="8"/>
      <c r="AJ143" s="8"/>
      <c r="AK143" s="8"/>
      <c r="AL143" s="8"/>
      <c r="AM143" s="8"/>
      <c r="AN143" s="8"/>
      <c r="AO143" s="8"/>
      <c r="AP143" s="8"/>
    </row>
    <row r="144" spans="1:42" s="49" customFormat="1" ht="30" x14ac:dyDescent="0.25">
      <c r="A144" s="18" t="s">
        <v>432</v>
      </c>
      <c r="B144" s="38" t="s">
        <v>433</v>
      </c>
      <c r="C144" s="20" t="s">
        <v>434</v>
      </c>
      <c r="D144" s="22"/>
      <c r="E144" s="22"/>
      <c r="F144" s="22">
        <v>26500</v>
      </c>
      <c r="G144" s="23" t="s">
        <v>24</v>
      </c>
      <c r="H144" s="23"/>
      <c r="I144" s="20" t="s">
        <v>25</v>
      </c>
      <c r="J144" s="20" t="s">
        <v>51</v>
      </c>
      <c r="K144" s="20" t="s">
        <v>25</v>
      </c>
      <c r="L144" s="20" t="s">
        <v>52</v>
      </c>
      <c r="M144" s="20" t="s">
        <v>28</v>
      </c>
      <c r="N144" s="24"/>
      <c r="O144" s="20"/>
      <c r="P144" s="20"/>
      <c r="Q144" s="73"/>
      <c r="R144" s="20"/>
      <c r="S144" s="20"/>
      <c r="T144" s="20"/>
      <c r="U144" s="8"/>
      <c r="V144" s="8"/>
      <c r="W144" s="8"/>
      <c r="X144" s="8"/>
      <c r="Y144" s="8"/>
      <c r="Z144" s="8"/>
      <c r="AA144" s="8"/>
      <c r="AB144" s="8"/>
      <c r="AC144" s="8"/>
      <c r="AD144" s="8"/>
      <c r="AE144" s="8"/>
      <c r="AF144" s="8"/>
      <c r="AG144" s="8"/>
      <c r="AH144" s="8"/>
      <c r="AI144" s="8"/>
      <c r="AJ144" s="8"/>
      <c r="AK144" s="8"/>
      <c r="AL144" s="8"/>
      <c r="AM144" s="8"/>
      <c r="AN144" s="8"/>
      <c r="AO144" s="8"/>
      <c r="AP144" s="8"/>
    </row>
    <row r="145" spans="1:42" s="31" customFormat="1" x14ac:dyDescent="0.25">
      <c r="A145" s="18" t="s">
        <v>435</v>
      </c>
      <c r="B145" s="38" t="s">
        <v>436</v>
      </c>
      <c r="C145" s="20" t="s">
        <v>339</v>
      </c>
      <c r="D145" s="22">
        <f>169526.25*3</f>
        <v>508578.75</v>
      </c>
      <c r="E145" s="22">
        <f t="shared" si="4"/>
        <v>67500</v>
      </c>
      <c r="F145" s="22">
        <v>197350</v>
      </c>
      <c r="G145" s="23" t="s">
        <v>37</v>
      </c>
      <c r="H145" s="23"/>
      <c r="I145" s="20" t="s">
        <v>38</v>
      </c>
      <c r="J145" s="20" t="s">
        <v>51</v>
      </c>
      <c r="K145" s="20" t="s">
        <v>25</v>
      </c>
      <c r="L145" s="20" t="s">
        <v>52</v>
      </c>
      <c r="M145" s="20" t="s">
        <v>28</v>
      </c>
      <c r="N145" s="24"/>
      <c r="O145" s="25"/>
      <c r="P145" s="20"/>
      <c r="Q145" s="73"/>
      <c r="R145" s="20"/>
      <c r="S145" s="20"/>
      <c r="T145" s="20"/>
      <c r="U145" s="8"/>
      <c r="V145" s="8"/>
      <c r="W145" s="8"/>
      <c r="X145" s="8"/>
      <c r="Y145" s="8"/>
      <c r="Z145" s="8"/>
      <c r="AA145" s="8"/>
      <c r="AB145" s="8"/>
      <c r="AC145" s="8"/>
      <c r="AD145" s="8"/>
      <c r="AE145" s="8"/>
      <c r="AF145" s="8"/>
      <c r="AG145" s="8"/>
      <c r="AH145" s="8"/>
      <c r="AI145" s="8"/>
      <c r="AJ145" s="8"/>
      <c r="AK145" s="8"/>
      <c r="AL145" s="8"/>
      <c r="AM145" s="8"/>
      <c r="AN145" s="8"/>
      <c r="AO145" s="8"/>
      <c r="AP145" s="8"/>
    </row>
    <row r="146" spans="1:42" s="31" customFormat="1" ht="30" x14ac:dyDescent="0.25">
      <c r="A146" s="18" t="s">
        <v>437</v>
      </c>
      <c r="B146" s="38" t="s">
        <v>438</v>
      </c>
      <c r="C146" s="25" t="s">
        <v>439</v>
      </c>
      <c r="D146" s="22">
        <v>59392</v>
      </c>
      <c r="E146" s="22">
        <f t="shared" si="4"/>
        <v>7882.6730373614701</v>
      </c>
      <c r="F146" s="22">
        <v>6000</v>
      </c>
      <c r="G146" s="23" t="s">
        <v>24</v>
      </c>
      <c r="H146" s="23"/>
      <c r="I146" s="20" t="s">
        <v>25</v>
      </c>
      <c r="J146" s="20" t="s">
        <v>51</v>
      </c>
      <c r="K146" s="20" t="s">
        <v>25</v>
      </c>
      <c r="L146" s="20" t="s">
        <v>40</v>
      </c>
      <c r="M146" s="20" t="s">
        <v>28</v>
      </c>
      <c r="N146" s="29"/>
      <c r="O146" s="29"/>
      <c r="P146" s="58"/>
      <c r="Q146" s="73"/>
      <c r="R146" s="20"/>
      <c r="S146" s="20"/>
      <c r="T146" s="20"/>
      <c r="U146" s="8"/>
      <c r="V146" s="8"/>
      <c r="W146" s="8"/>
      <c r="X146" s="8"/>
      <c r="Y146" s="8"/>
      <c r="Z146" s="8"/>
      <c r="AA146" s="8"/>
      <c r="AB146" s="8"/>
      <c r="AC146" s="8"/>
      <c r="AD146" s="8"/>
      <c r="AE146" s="8"/>
      <c r="AF146" s="8"/>
      <c r="AG146" s="8"/>
      <c r="AH146" s="8"/>
      <c r="AI146" s="8"/>
      <c r="AJ146" s="8"/>
      <c r="AK146" s="8"/>
      <c r="AL146" s="8"/>
      <c r="AM146" s="8"/>
      <c r="AN146" s="8"/>
      <c r="AO146" s="8"/>
      <c r="AP146" s="8"/>
    </row>
    <row r="147" spans="1:42" s="31" customFormat="1" ht="30" x14ac:dyDescent="0.25">
      <c r="A147" s="18" t="s">
        <v>440</v>
      </c>
      <c r="B147" s="38" t="s">
        <v>441</v>
      </c>
      <c r="C147" s="25" t="s">
        <v>442</v>
      </c>
      <c r="D147" s="22">
        <v>59392</v>
      </c>
      <c r="E147" s="22">
        <f t="shared" si="4"/>
        <v>7882.6730373614701</v>
      </c>
      <c r="F147" s="22">
        <v>16000</v>
      </c>
      <c r="G147" s="23" t="s">
        <v>24</v>
      </c>
      <c r="H147" s="23"/>
      <c r="I147" s="20" t="s">
        <v>25</v>
      </c>
      <c r="J147" s="20" t="s">
        <v>51</v>
      </c>
      <c r="K147" s="20" t="s">
        <v>38</v>
      </c>
      <c r="L147" s="20" t="s">
        <v>52</v>
      </c>
      <c r="M147" s="20" t="s">
        <v>56</v>
      </c>
      <c r="N147" s="24"/>
      <c r="O147" s="20"/>
      <c r="P147" s="20"/>
      <c r="Q147" s="73"/>
      <c r="R147" s="20"/>
      <c r="S147" s="20"/>
      <c r="T147" s="20"/>
      <c r="U147" s="8"/>
      <c r="V147" s="8"/>
      <c r="W147" s="8"/>
      <c r="X147" s="8"/>
      <c r="Y147" s="8"/>
      <c r="Z147" s="8"/>
      <c r="AA147" s="8"/>
      <c r="AB147" s="8"/>
      <c r="AC147" s="8"/>
      <c r="AD147" s="8"/>
      <c r="AE147" s="8"/>
      <c r="AF147" s="8"/>
      <c r="AG147" s="8"/>
      <c r="AH147" s="8"/>
      <c r="AI147" s="8"/>
      <c r="AJ147" s="8"/>
      <c r="AK147" s="8"/>
      <c r="AL147" s="8"/>
      <c r="AM147" s="8"/>
      <c r="AN147" s="8"/>
      <c r="AO147" s="8"/>
      <c r="AP147" s="8"/>
    </row>
    <row r="148" spans="1:42" s="31" customFormat="1" ht="30" x14ac:dyDescent="0.25">
      <c r="A148" s="23" t="s">
        <v>443</v>
      </c>
      <c r="B148" s="53" t="s">
        <v>444</v>
      </c>
      <c r="C148" s="25" t="s">
        <v>445</v>
      </c>
      <c r="D148" s="22">
        <v>103200</v>
      </c>
      <c r="E148" s="22">
        <f t="shared" si="4"/>
        <v>13696.993828389408</v>
      </c>
      <c r="F148" s="22">
        <v>26500</v>
      </c>
      <c r="G148" s="23" t="s">
        <v>24</v>
      </c>
      <c r="H148" s="23"/>
      <c r="I148" s="20" t="s">
        <v>25</v>
      </c>
      <c r="J148" s="20" t="s">
        <v>51</v>
      </c>
      <c r="K148" s="20" t="s">
        <v>25</v>
      </c>
      <c r="L148" s="20" t="s">
        <v>52</v>
      </c>
      <c r="M148" s="20" t="s">
        <v>28</v>
      </c>
      <c r="N148" s="24"/>
      <c r="O148" s="20"/>
      <c r="P148" s="20"/>
      <c r="Q148" s="73"/>
      <c r="R148" s="20"/>
      <c r="S148" s="20"/>
      <c r="T148" s="20"/>
      <c r="U148" s="8"/>
      <c r="V148" s="8"/>
      <c r="W148" s="8"/>
      <c r="X148" s="8"/>
      <c r="Y148" s="8"/>
      <c r="Z148" s="8"/>
      <c r="AA148" s="8"/>
      <c r="AB148" s="8"/>
      <c r="AC148" s="8"/>
      <c r="AD148" s="8"/>
      <c r="AE148" s="8"/>
      <c r="AF148" s="8"/>
      <c r="AG148" s="8"/>
      <c r="AH148" s="8"/>
      <c r="AI148" s="8"/>
      <c r="AJ148" s="8"/>
      <c r="AK148" s="8"/>
      <c r="AL148" s="8"/>
      <c r="AM148" s="8"/>
      <c r="AN148" s="8"/>
      <c r="AO148" s="8"/>
      <c r="AP148" s="8"/>
    </row>
    <row r="149" spans="1:42" s="31" customFormat="1" ht="30" x14ac:dyDescent="0.25">
      <c r="A149" s="23" t="s">
        <v>446</v>
      </c>
      <c r="B149" s="53" t="s">
        <v>447</v>
      </c>
      <c r="C149" s="25" t="s">
        <v>448</v>
      </c>
      <c r="D149" s="22">
        <v>199000</v>
      </c>
      <c r="E149" s="22">
        <f t="shared" si="4"/>
        <v>26411.838874510584</v>
      </c>
      <c r="F149" s="22">
        <v>26500</v>
      </c>
      <c r="G149" s="23" t="s">
        <v>24</v>
      </c>
      <c r="H149" s="23"/>
      <c r="I149" s="20" t="s">
        <v>38</v>
      </c>
      <c r="J149" s="20" t="s">
        <v>51</v>
      </c>
      <c r="K149" s="20" t="s">
        <v>25</v>
      </c>
      <c r="L149" s="20" t="s">
        <v>52</v>
      </c>
      <c r="M149" s="20" t="s">
        <v>28</v>
      </c>
      <c r="N149" s="24"/>
      <c r="O149" s="25"/>
      <c r="P149" s="25"/>
      <c r="Q149" s="82"/>
      <c r="R149" s="25"/>
      <c r="S149" s="25"/>
      <c r="T149" s="25"/>
      <c r="U149" s="8"/>
      <c r="V149" s="8"/>
      <c r="W149" s="8"/>
      <c r="X149" s="8"/>
      <c r="Y149" s="8"/>
      <c r="Z149" s="8"/>
      <c r="AA149" s="8"/>
      <c r="AB149" s="8"/>
      <c r="AC149" s="8"/>
      <c r="AD149" s="8"/>
      <c r="AE149" s="8"/>
      <c r="AF149" s="8"/>
      <c r="AG149" s="8"/>
      <c r="AH149" s="8"/>
      <c r="AI149" s="8"/>
      <c r="AJ149" s="8"/>
      <c r="AK149" s="8"/>
      <c r="AL149" s="8"/>
      <c r="AM149" s="8"/>
      <c r="AN149" s="8"/>
      <c r="AO149" s="8"/>
      <c r="AP149" s="8"/>
    </row>
    <row r="150" spans="1:42" s="31" customFormat="1" ht="30" x14ac:dyDescent="0.25">
      <c r="A150" s="23" t="s">
        <v>449</v>
      </c>
      <c r="B150" s="53" t="s">
        <v>450</v>
      </c>
      <c r="C150" s="25" t="s">
        <v>451</v>
      </c>
      <c r="D150" s="22">
        <v>199000</v>
      </c>
      <c r="E150" s="22">
        <f t="shared" si="4"/>
        <v>26411.838874510584</v>
      </c>
      <c r="F150" s="22">
        <v>26500</v>
      </c>
      <c r="G150" s="23" t="s">
        <v>24</v>
      </c>
      <c r="H150" s="20"/>
      <c r="I150" s="20" t="s">
        <v>25</v>
      </c>
      <c r="J150" s="20" t="s">
        <v>51</v>
      </c>
      <c r="K150" s="20" t="s">
        <v>25</v>
      </c>
      <c r="L150" s="20" t="s">
        <v>27</v>
      </c>
      <c r="M150" s="20" t="s">
        <v>28</v>
      </c>
      <c r="N150" s="24"/>
      <c r="O150" s="25"/>
      <c r="P150" s="25"/>
      <c r="Q150" s="82"/>
      <c r="R150" s="25"/>
      <c r="S150" s="25"/>
      <c r="T150" s="25"/>
      <c r="U150" s="8"/>
      <c r="V150" s="8"/>
      <c r="W150" s="8"/>
      <c r="X150" s="8"/>
      <c r="Y150" s="8"/>
      <c r="Z150" s="8"/>
      <c r="AA150" s="8"/>
      <c r="AB150" s="8"/>
      <c r="AC150" s="8"/>
      <c r="AD150" s="8"/>
      <c r="AE150" s="8"/>
      <c r="AF150" s="8"/>
      <c r="AG150" s="8"/>
      <c r="AH150" s="8"/>
      <c r="AI150" s="8"/>
      <c r="AJ150" s="8"/>
      <c r="AK150" s="8"/>
      <c r="AL150" s="8"/>
      <c r="AM150" s="8"/>
      <c r="AN150" s="8"/>
      <c r="AO150" s="8"/>
      <c r="AP150" s="8"/>
    </row>
    <row r="151" spans="1:42" s="31" customFormat="1" ht="30" x14ac:dyDescent="0.25">
      <c r="A151" s="23" t="s">
        <v>452</v>
      </c>
      <c r="B151" s="53" t="s">
        <v>453</v>
      </c>
      <c r="C151" s="25" t="s">
        <v>454</v>
      </c>
      <c r="D151" s="22">
        <v>190000</v>
      </c>
      <c r="E151" s="22">
        <f t="shared" si="4"/>
        <v>25217.333598778951</v>
      </c>
      <c r="F151" s="22">
        <v>26500</v>
      </c>
      <c r="G151" s="23" t="s">
        <v>24</v>
      </c>
      <c r="H151" s="20"/>
      <c r="I151" s="20" t="s">
        <v>25</v>
      </c>
      <c r="J151" s="20" t="s">
        <v>51</v>
      </c>
      <c r="K151" s="20" t="s">
        <v>25</v>
      </c>
      <c r="L151" s="20" t="s">
        <v>40</v>
      </c>
      <c r="M151" s="20" t="s">
        <v>56</v>
      </c>
      <c r="N151" s="24"/>
      <c r="O151" s="20"/>
      <c r="P151" s="25"/>
      <c r="Q151" s="82"/>
      <c r="R151" s="25"/>
      <c r="S151" s="25"/>
      <c r="T151" s="25"/>
      <c r="U151" s="8"/>
      <c r="V151" s="8"/>
      <c r="W151" s="8"/>
      <c r="X151" s="8"/>
      <c r="Y151" s="8"/>
      <c r="Z151" s="8"/>
      <c r="AA151" s="8"/>
      <c r="AB151" s="8"/>
      <c r="AC151" s="8"/>
      <c r="AD151" s="8"/>
      <c r="AE151" s="8"/>
      <c r="AF151" s="8"/>
      <c r="AG151" s="8"/>
      <c r="AH151" s="8"/>
      <c r="AI151" s="8"/>
      <c r="AJ151" s="8"/>
      <c r="AK151" s="8"/>
      <c r="AL151" s="8"/>
      <c r="AM151" s="8"/>
      <c r="AN151" s="8"/>
      <c r="AO151" s="8"/>
      <c r="AP151" s="8"/>
    </row>
    <row r="152" spans="1:42" s="31" customFormat="1" ht="51.75" customHeight="1" x14ac:dyDescent="0.25">
      <c r="A152" s="23" t="s">
        <v>455</v>
      </c>
      <c r="B152" s="85" t="s">
        <v>456</v>
      </c>
      <c r="C152" s="137" t="s">
        <v>457</v>
      </c>
      <c r="D152" s="22">
        <v>55000</v>
      </c>
      <c r="E152" s="22">
        <f t="shared" si="4"/>
        <v>7299.7544628044325</v>
      </c>
      <c r="F152" s="22">
        <f>ROUND(E152,0)</f>
        <v>7300</v>
      </c>
      <c r="G152" s="23" t="s">
        <v>24</v>
      </c>
      <c r="H152" s="23"/>
      <c r="I152" s="20" t="s">
        <v>25</v>
      </c>
      <c r="J152" s="20" t="s">
        <v>51</v>
      </c>
      <c r="K152" s="20" t="s">
        <v>25</v>
      </c>
      <c r="L152" s="20" t="s">
        <v>52</v>
      </c>
      <c r="M152" s="20" t="s">
        <v>28</v>
      </c>
      <c r="N152" s="24"/>
      <c r="O152" s="25"/>
      <c r="P152" s="25"/>
      <c r="Q152" s="82"/>
      <c r="R152" s="25"/>
      <c r="S152" s="25"/>
      <c r="T152" s="25"/>
      <c r="U152" s="8"/>
      <c r="V152" s="8"/>
      <c r="W152" s="8"/>
      <c r="X152" s="8"/>
      <c r="Y152" s="8"/>
      <c r="Z152" s="8"/>
      <c r="AA152" s="8"/>
      <c r="AB152" s="8"/>
      <c r="AC152" s="8"/>
      <c r="AD152" s="8"/>
      <c r="AE152" s="8"/>
      <c r="AF152" s="8"/>
      <c r="AG152" s="8"/>
      <c r="AH152" s="8"/>
      <c r="AI152" s="8"/>
      <c r="AJ152" s="8"/>
      <c r="AK152" s="8"/>
      <c r="AL152" s="8"/>
      <c r="AM152" s="8"/>
      <c r="AN152" s="8"/>
      <c r="AO152" s="8"/>
      <c r="AP152" s="8"/>
    </row>
    <row r="153" spans="1:42" s="8" customFormat="1" x14ac:dyDescent="0.25">
      <c r="A153" s="133" t="s">
        <v>458</v>
      </c>
      <c r="B153" s="132"/>
      <c r="C153" s="132"/>
      <c r="D153" s="132"/>
      <c r="E153" s="132"/>
      <c r="F153" s="45"/>
      <c r="G153" s="132"/>
      <c r="H153" s="132"/>
      <c r="I153" s="132"/>
      <c r="J153" s="132"/>
      <c r="K153" s="132"/>
      <c r="L153" s="132"/>
      <c r="M153" s="132"/>
      <c r="N153" s="132"/>
      <c r="O153" s="47"/>
      <c r="P153" s="132"/>
      <c r="Q153" s="134"/>
      <c r="R153" s="134"/>
      <c r="S153" s="134"/>
      <c r="T153" s="134"/>
    </row>
    <row r="154" spans="1:42" s="31" customFormat="1" ht="60" x14ac:dyDescent="0.25">
      <c r="A154" s="18" t="s">
        <v>459</v>
      </c>
      <c r="B154" s="38" t="s">
        <v>460</v>
      </c>
      <c r="C154" s="20" t="s">
        <v>461</v>
      </c>
      <c r="D154" s="22">
        <v>40000</v>
      </c>
      <c r="E154" s="22">
        <f>D154/7.5345</f>
        <v>5308.9123365850419</v>
      </c>
      <c r="F154" s="22">
        <f>ROUND(E154,0)</f>
        <v>5309</v>
      </c>
      <c r="G154" s="23" t="s">
        <v>37</v>
      </c>
      <c r="H154" s="23"/>
      <c r="I154" s="20" t="s">
        <v>38</v>
      </c>
      <c r="J154" s="20" t="s">
        <v>423</v>
      </c>
      <c r="K154" s="20" t="s">
        <v>25</v>
      </c>
      <c r="L154" s="20" t="s">
        <v>40</v>
      </c>
      <c r="M154" s="20" t="s">
        <v>198</v>
      </c>
      <c r="N154" s="24" t="s">
        <v>199</v>
      </c>
      <c r="O154" s="25"/>
      <c r="P154" s="25"/>
      <c r="Q154" s="132"/>
      <c r="R154" s="132"/>
      <c r="S154" s="132"/>
      <c r="T154" s="132"/>
      <c r="U154" s="8"/>
      <c r="V154" s="8"/>
      <c r="W154" s="8"/>
      <c r="X154" s="8"/>
      <c r="Y154" s="8"/>
      <c r="Z154" s="8"/>
      <c r="AA154" s="8"/>
      <c r="AB154" s="8"/>
      <c r="AC154" s="8"/>
      <c r="AD154" s="8"/>
      <c r="AE154" s="8"/>
      <c r="AF154" s="8"/>
      <c r="AG154" s="8"/>
      <c r="AH154" s="8"/>
      <c r="AI154" s="8"/>
      <c r="AJ154" s="8"/>
      <c r="AK154" s="8"/>
      <c r="AL154" s="8"/>
      <c r="AM154" s="8"/>
      <c r="AN154" s="8"/>
      <c r="AO154" s="8"/>
      <c r="AP154" s="8"/>
    </row>
    <row r="155" spans="1:42" s="31" customFormat="1" ht="60" x14ac:dyDescent="0.25">
      <c r="A155" s="18" t="s">
        <v>462</v>
      </c>
      <c r="B155" s="38" t="s">
        <v>463</v>
      </c>
      <c r="C155" s="20" t="s">
        <v>464</v>
      </c>
      <c r="D155" s="22"/>
      <c r="E155" s="22"/>
      <c r="F155" s="22">
        <v>1181541.76</v>
      </c>
      <c r="G155" s="23" t="s">
        <v>37</v>
      </c>
      <c r="H155" s="23"/>
      <c r="I155" s="20" t="s">
        <v>38</v>
      </c>
      <c r="J155" s="20" t="s">
        <v>423</v>
      </c>
      <c r="K155" s="20" t="s">
        <v>25</v>
      </c>
      <c r="L155" s="20" t="s">
        <v>52</v>
      </c>
      <c r="M155" s="20" t="s">
        <v>351</v>
      </c>
      <c r="N155" s="24" t="s">
        <v>465</v>
      </c>
      <c r="O155" s="30"/>
      <c r="P155" s="30"/>
      <c r="Q155" s="132"/>
      <c r="R155" s="132"/>
      <c r="S155" s="132"/>
      <c r="T155" s="132"/>
      <c r="U155" s="8"/>
      <c r="V155" s="8"/>
      <c r="W155" s="8"/>
      <c r="X155" s="8"/>
      <c r="Y155" s="8"/>
      <c r="Z155" s="8"/>
      <c r="AA155" s="8"/>
      <c r="AB155" s="8"/>
      <c r="AC155" s="8"/>
      <c r="AD155" s="8"/>
      <c r="AE155" s="8"/>
      <c r="AF155" s="8"/>
      <c r="AG155" s="8"/>
      <c r="AH155" s="8"/>
      <c r="AI155" s="8"/>
      <c r="AJ155" s="8"/>
      <c r="AK155" s="8"/>
      <c r="AL155" s="8"/>
      <c r="AM155" s="8"/>
      <c r="AN155" s="8"/>
      <c r="AO155" s="8"/>
      <c r="AP155" s="8"/>
    </row>
    <row r="156" spans="1:42" s="31" customFormat="1" x14ac:dyDescent="0.25">
      <c r="A156" s="133" t="s">
        <v>466</v>
      </c>
      <c r="B156" s="132"/>
      <c r="C156" s="132"/>
      <c r="D156" s="132"/>
      <c r="E156" s="132"/>
      <c r="F156" s="45"/>
      <c r="G156" s="132"/>
      <c r="H156" s="132"/>
      <c r="I156" s="132"/>
      <c r="J156" s="132"/>
      <c r="K156" s="132"/>
      <c r="L156" s="132"/>
      <c r="M156" s="132"/>
      <c r="N156" s="132"/>
      <c r="O156" s="47"/>
      <c r="P156" s="132"/>
      <c r="Q156" s="132"/>
      <c r="R156" s="132"/>
      <c r="S156" s="132"/>
      <c r="T156" s="132"/>
      <c r="U156" s="8"/>
      <c r="V156" s="8"/>
      <c r="W156" s="8"/>
      <c r="X156" s="8"/>
      <c r="Y156" s="8"/>
      <c r="Z156" s="8"/>
      <c r="AA156" s="8"/>
      <c r="AB156" s="8"/>
      <c r="AC156" s="8"/>
      <c r="AD156" s="8"/>
      <c r="AE156" s="8"/>
      <c r="AF156" s="8"/>
      <c r="AG156" s="8"/>
      <c r="AH156" s="8"/>
      <c r="AI156" s="8"/>
      <c r="AJ156" s="8"/>
      <c r="AK156" s="8"/>
      <c r="AL156" s="8"/>
      <c r="AM156" s="8"/>
      <c r="AN156" s="8"/>
      <c r="AO156" s="8"/>
      <c r="AP156" s="8"/>
    </row>
    <row r="157" spans="1:42" s="31" customFormat="1" ht="30" x14ac:dyDescent="0.25">
      <c r="A157" s="17" t="s">
        <v>467</v>
      </c>
      <c r="B157" s="23" t="s">
        <v>468</v>
      </c>
      <c r="C157" s="138" t="s">
        <v>469</v>
      </c>
      <c r="D157" s="22">
        <v>52000</v>
      </c>
      <c r="E157" s="22">
        <f>D157/7.5345</f>
        <v>6901.5860375605544</v>
      </c>
      <c r="F157" s="22">
        <v>20000</v>
      </c>
      <c r="G157" s="38" t="s">
        <v>24</v>
      </c>
      <c r="H157" s="23"/>
      <c r="I157" s="20" t="s">
        <v>25</v>
      </c>
      <c r="J157" s="20" t="s">
        <v>51</v>
      </c>
      <c r="K157" s="25" t="s">
        <v>25</v>
      </c>
      <c r="L157" s="20" t="s">
        <v>40</v>
      </c>
      <c r="M157" s="20" t="s">
        <v>56</v>
      </c>
      <c r="N157" s="24"/>
      <c r="O157" s="24"/>
      <c r="P157" s="25"/>
      <c r="Q157" s="132"/>
      <c r="R157" s="132"/>
      <c r="S157" s="132"/>
      <c r="T157" s="132"/>
      <c r="U157" s="8"/>
      <c r="V157" s="8"/>
      <c r="W157" s="8"/>
      <c r="X157" s="8"/>
      <c r="Y157" s="8"/>
      <c r="Z157" s="8"/>
      <c r="AA157" s="8"/>
      <c r="AB157" s="8"/>
      <c r="AC157" s="8"/>
      <c r="AD157" s="8"/>
      <c r="AE157" s="8"/>
      <c r="AF157" s="8"/>
      <c r="AG157" s="8"/>
      <c r="AH157" s="8"/>
      <c r="AI157" s="8"/>
      <c r="AJ157" s="8"/>
      <c r="AK157" s="8"/>
      <c r="AL157" s="8"/>
      <c r="AM157" s="8"/>
      <c r="AN157" s="8"/>
      <c r="AO157" s="8"/>
      <c r="AP157" s="8"/>
    </row>
    <row r="158" spans="1:42" s="31" customFormat="1" x14ac:dyDescent="0.25">
      <c r="A158" s="87" t="s">
        <v>470</v>
      </c>
      <c r="B158" s="86"/>
      <c r="C158" s="86"/>
      <c r="D158" s="86"/>
      <c r="E158" s="86"/>
      <c r="F158" s="45"/>
      <c r="G158" s="86"/>
      <c r="H158" s="86"/>
      <c r="I158" s="86"/>
      <c r="J158" s="86"/>
      <c r="K158" s="86"/>
      <c r="L158" s="86"/>
      <c r="M158" s="86"/>
      <c r="N158" s="86"/>
      <c r="O158" s="13"/>
      <c r="P158" s="86"/>
      <c r="Q158" s="86"/>
      <c r="R158" s="86"/>
      <c r="S158" s="86"/>
      <c r="T158" s="86"/>
      <c r="U158" s="8"/>
      <c r="V158" s="8"/>
      <c r="W158" s="8"/>
      <c r="X158" s="8"/>
      <c r="Y158" s="8"/>
      <c r="Z158" s="8"/>
      <c r="AA158" s="8"/>
      <c r="AB158" s="8"/>
      <c r="AC158" s="8"/>
      <c r="AD158" s="8"/>
      <c r="AE158" s="8"/>
      <c r="AF158" s="8"/>
      <c r="AG158" s="8"/>
      <c r="AH158" s="8"/>
      <c r="AI158" s="8"/>
      <c r="AJ158" s="8"/>
      <c r="AK158" s="8"/>
      <c r="AL158" s="8"/>
      <c r="AM158" s="8"/>
      <c r="AN158" s="8"/>
      <c r="AO158" s="8"/>
      <c r="AP158" s="8"/>
    </row>
    <row r="159" spans="1:42" s="31" customFormat="1" ht="165" x14ac:dyDescent="0.25">
      <c r="A159" s="23" t="s">
        <v>471</v>
      </c>
      <c r="B159" s="19" t="s">
        <v>472</v>
      </c>
      <c r="C159" s="20" t="s">
        <v>473</v>
      </c>
      <c r="D159" s="22">
        <v>350000</v>
      </c>
      <c r="E159" s="22">
        <f>D159/7.5345</f>
        <v>46452.982945119118</v>
      </c>
      <c r="F159" s="22">
        <v>100257</v>
      </c>
      <c r="G159" s="23" t="s">
        <v>37</v>
      </c>
      <c r="H159" s="23"/>
      <c r="I159" s="20" t="s">
        <v>38</v>
      </c>
      <c r="J159" s="20" t="s">
        <v>423</v>
      </c>
      <c r="K159" s="20" t="s">
        <v>25</v>
      </c>
      <c r="L159" s="20" t="s">
        <v>27</v>
      </c>
      <c r="M159" s="20" t="s">
        <v>28</v>
      </c>
      <c r="N159" s="24" t="s">
        <v>474</v>
      </c>
      <c r="O159" s="25"/>
      <c r="P159" s="20"/>
      <c r="Q159" s="86"/>
      <c r="R159" s="86"/>
      <c r="S159" s="86"/>
      <c r="T159" s="86"/>
      <c r="U159" s="8"/>
      <c r="V159" s="8"/>
      <c r="W159" s="8"/>
      <c r="X159" s="8"/>
      <c r="Y159" s="8"/>
      <c r="Z159" s="8"/>
      <c r="AA159" s="8"/>
      <c r="AB159" s="8"/>
      <c r="AC159" s="8"/>
      <c r="AD159" s="8"/>
      <c r="AE159" s="8"/>
      <c r="AF159" s="8"/>
      <c r="AG159" s="8"/>
      <c r="AH159" s="8"/>
      <c r="AI159" s="8"/>
      <c r="AJ159" s="8"/>
      <c r="AK159" s="8"/>
      <c r="AL159" s="8"/>
      <c r="AM159" s="8"/>
      <c r="AN159" s="8"/>
      <c r="AO159" s="8"/>
      <c r="AP159" s="8"/>
    </row>
    <row r="160" spans="1:42" s="31" customFormat="1" ht="165" x14ac:dyDescent="0.25">
      <c r="A160" s="23" t="s">
        <v>475</v>
      </c>
      <c r="B160" s="19" t="s">
        <v>476</v>
      </c>
      <c r="C160" s="20" t="s">
        <v>477</v>
      </c>
      <c r="D160" s="22">
        <v>350000</v>
      </c>
      <c r="E160" s="22">
        <f>D160/7.5345</f>
        <v>46452.982945119118</v>
      </c>
      <c r="F160" s="22">
        <v>14549</v>
      </c>
      <c r="G160" s="23" t="s">
        <v>37</v>
      </c>
      <c r="H160" s="23"/>
      <c r="I160" s="20" t="s">
        <v>38</v>
      </c>
      <c r="J160" s="20" t="s">
        <v>423</v>
      </c>
      <c r="K160" s="20" t="s">
        <v>25</v>
      </c>
      <c r="L160" s="20" t="s">
        <v>40</v>
      </c>
      <c r="M160" s="20" t="s">
        <v>478</v>
      </c>
      <c r="N160" s="24" t="s">
        <v>474</v>
      </c>
      <c r="O160" s="25"/>
      <c r="P160" s="20"/>
      <c r="Q160" s="86"/>
      <c r="R160" s="86"/>
      <c r="S160" s="86"/>
      <c r="T160" s="86"/>
      <c r="U160" s="8"/>
      <c r="V160" s="8"/>
      <c r="W160" s="8"/>
      <c r="X160" s="8"/>
      <c r="Y160" s="8"/>
      <c r="Z160" s="8"/>
      <c r="AA160" s="8"/>
      <c r="AB160" s="8"/>
      <c r="AC160" s="8"/>
      <c r="AD160" s="8"/>
      <c r="AE160" s="8"/>
      <c r="AF160" s="8"/>
      <c r="AG160" s="8"/>
      <c r="AH160" s="8"/>
      <c r="AI160" s="8"/>
      <c r="AJ160" s="8"/>
      <c r="AK160" s="8"/>
      <c r="AL160" s="8"/>
      <c r="AM160" s="8"/>
      <c r="AN160" s="8"/>
      <c r="AO160" s="8"/>
      <c r="AP160" s="8"/>
    </row>
    <row r="161" spans="1:102" s="31" customFormat="1" ht="30" x14ac:dyDescent="0.25">
      <c r="A161" s="40" t="s">
        <v>479</v>
      </c>
      <c r="B161" s="33" t="s">
        <v>480</v>
      </c>
      <c r="C161" s="32" t="s">
        <v>481</v>
      </c>
      <c r="D161" s="21"/>
      <c r="E161" s="21"/>
      <c r="F161" s="22">
        <v>8800</v>
      </c>
      <c r="G161" s="40" t="s">
        <v>24</v>
      </c>
      <c r="H161" s="32"/>
      <c r="I161" s="32" t="s">
        <v>25</v>
      </c>
      <c r="J161" s="32" t="s">
        <v>51</v>
      </c>
      <c r="K161" s="51" t="s">
        <v>25</v>
      </c>
      <c r="L161" s="32" t="s">
        <v>52</v>
      </c>
      <c r="M161" s="32" t="s">
        <v>56</v>
      </c>
      <c r="N161" s="24"/>
      <c r="O161" s="25"/>
      <c r="P161" s="20"/>
      <c r="Q161" s="86"/>
      <c r="R161" s="86"/>
      <c r="S161" s="86"/>
      <c r="T161" s="86"/>
      <c r="U161" s="8"/>
      <c r="V161" s="8"/>
      <c r="W161" s="8"/>
      <c r="X161" s="8"/>
      <c r="Y161" s="8"/>
      <c r="Z161" s="8"/>
      <c r="AA161" s="8"/>
      <c r="AB161" s="8"/>
      <c r="AC161" s="8"/>
      <c r="AD161" s="8"/>
      <c r="AE161" s="8"/>
      <c r="AF161" s="8"/>
      <c r="AG161" s="8"/>
      <c r="AH161" s="8"/>
      <c r="AI161" s="8"/>
      <c r="AJ161" s="8"/>
      <c r="AK161" s="8"/>
      <c r="AL161" s="8"/>
      <c r="AM161" s="8"/>
      <c r="AN161" s="8"/>
      <c r="AO161" s="8"/>
      <c r="AP161" s="8"/>
    </row>
    <row r="162" spans="1:102" s="31" customFormat="1" ht="30" x14ac:dyDescent="0.25">
      <c r="A162" s="18" t="s">
        <v>482</v>
      </c>
      <c r="B162" s="19" t="s">
        <v>483</v>
      </c>
      <c r="C162" s="20" t="s">
        <v>484</v>
      </c>
      <c r="D162" s="22">
        <v>25000</v>
      </c>
      <c r="E162" s="22">
        <f t="shared" si="4"/>
        <v>3318.0702103656513</v>
      </c>
      <c r="F162" s="22">
        <v>20000</v>
      </c>
      <c r="G162" s="23" t="s">
        <v>24</v>
      </c>
      <c r="H162" s="20"/>
      <c r="I162" s="20" t="s">
        <v>25</v>
      </c>
      <c r="J162" s="20" t="s">
        <v>26</v>
      </c>
      <c r="K162" s="25" t="s">
        <v>25</v>
      </c>
      <c r="L162" s="20" t="s">
        <v>27</v>
      </c>
      <c r="M162" s="20" t="s">
        <v>56</v>
      </c>
      <c r="N162" s="29"/>
      <c r="O162" s="30"/>
      <c r="P162" s="20"/>
      <c r="Q162" s="20"/>
      <c r="R162" s="20"/>
      <c r="S162" s="20"/>
      <c r="T162" s="20"/>
      <c r="U162" s="8"/>
      <c r="V162" s="8"/>
      <c r="W162" s="8"/>
      <c r="X162" s="8"/>
      <c r="Y162" s="8"/>
      <c r="Z162" s="8"/>
      <c r="AA162" s="8"/>
      <c r="AB162" s="8"/>
      <c r="AC162" s="8"/>
      <c r="AD162" s="8"/>
      <c r="AE162" s="8"/>
      <c r="AF162" s="8"/>
      <c r="AG162" s="8"/>
      <c r="AH162" s="8"/>
      <c r="AI162" s="8"/>
      <c r="AJ162" s="8"/>
      <c r="AK162" s="8"/>
      <c r="AL162" s="8"/>
      <c r="AM162" s="8"/>
      <c r="AN162" s="8"/>
      <c r="AO162" s="8"/>
      <c r="AP162" s="8"/>
    </row>
    <row r="163" spans="1:102" s="31" customFormat="1" ht="30" x14ac:dyDescent="0.25">
      <c r="A163" s="18" t="s">
        <v>486</v>
      </c>
      <c r="B163" s="19" t="s">
        <v>487</v>
      </c>
      <c r="C163" s="20" t="s">
        <v>488</v>
      </c>
      <c r="D163" s="22">
        <v>35000</v>
      </c>
      <c r="E163" s="22">
        <f t="shared" si="4"/>
        <v>4645.298294511912</v>
      </c>
      <c r="F163" s="22">
        <v>5860</v>
      </c>
      <c r="G163" s="23" t="s">
        <v>24</v>
      </c>
      <c r="H163" s="23"/>
      <c r="I163" s="20" t="s">
        <v>25</v>
      </c>
      <c r="J163" s="20" t="s">
        <v>26</v>
      </c>
      <c r="K163" s="20" t="s">
        <v>25</v>
      </c>
      <c r="L163" s="20" t="s">
        <v>40</v>
      </c>
      <c r="M163" s="20" t="s">
        <v>489</v>
      </c>
      <c r="N163" s="29"/>
      <c r="O163" s="29"/>
      <c r="P163" s="20"/>
      <c r="Q163" s="20"/>
      <c r="R163" s="20"/>
      <c r="S163" s="20"/>
      <c r="T163" s="20"/>
      <c r="U163" s="8"/>
      <c r="V163" s="8"/>
      <c r="W163" s="8"/>
      <c r="X163" s="8"/>
      <c r="Y163" s="8"/>
      <c r="Z163" s="8"/>
      <c r="AA163" s="8"/>
      <c r="AB163" s="8"/>
      <c r="AC163" s="8"/>
      <c r="AD163" s="8"/>
      <c r="AE163" s="8"/>
      <c r="AF163" s="8"/>
      <c r="AG163" s="8"/>
      <c r="AH163" s="8"/>
      <c r="AI163" s="8"/>
      <c r="AJ163" s="8"/>
      <c r="AK163" s="8"/>
      <c r="AL163" s="8"/>
      <c r="AM163" s="8"/>
      <c r="AN163" s="8"/>
      <c r="AO163" s="8"/>
      <c r="AP163" s="8"/>
    </row>
    <row r="164" spans="1:102" s="31" customFormat="1" ht="30" x14ac:dyDescent="0.25">
      <c r="A164" s="71" t="s">
        <v>490</v>
      </c>
      <c r="B164" s="19" t="s">
        <v>491</v>
      </c>
      <c r="C164" s="20" t="s">
        <v>492</v>
      </c>
      <c r="D164" s="22">
        <v>195000</v>
      </c>
      <c r="E164" s="22">
        <f t="shared" si="4"/>
        <v>25880.947640852079</v>
      </c>
      <c r="F164" s="22">
        <v>26000</v>
      </c>
      <c r="G164" s="17" t="s">
        <v>24</v>
      </c>
      <c r="H164" s="23"/>
      <c r="I164" s="20" t="s">
        <v>38</v>
      </c>
      <c r="J164" s="20" t="s">
        <v>51</v>
      </c>
      <c r="K164" s="20" t="s">
        <v>25</v>
      </c>
      <c r="L164" s="20" t="s">
        <v>27</v>
      </c>
      <c r="M164" s="20" t="s">
        <v>56</v>
      </c>
      <c r="N164" s="24"/>
      <c r="O164" s="25"/>
      <c r="P164" s="20"/>
      <c r="Q164" s="20"/>
      <c r="R164" s="20"/>
      <c r="S164" s="20"/>
      <c r="T164" s="20"/>
      <c r="U164" s="8"/>
      <c r="V164" s="8"/>
      <c r="W164" s="8"/>
      <c r="X164" s="8"/>
      <c r="Y164" s="8"/>
      <c r="Z164" s="8"/>
      <c r="AA164" s="8"/>
      <c r="AB164" s="8"/>
      <c r="AC164" s="8"/>
      <c r="AD164" s="8"/>
      <c r="AE164" s="8"/>
      <c r="AF164" s="8"/>
      <c r="AG164" s="8"/>
      <c r="AH164" s="8"/>
      <c r="AI164" s="8"/>
      <c r="AJ164" s="8"/>
      <c r="AK164" s="8"/>
      <c r="AL164" s="8"/>
      <c r="AM164" s="8"/>
      <c r="AN164" s="8"/>
      <c r="AO164" s="8"/>
      <c r="AP164" s="8"/>
    </row>
    <row r="165" spans="1:102" s="31" customFormat="1" ht="30" x14ac:dyDescent="0.25">
      <c r="A165" s="18" t="s">
        <v>493</v>
      </c>
      <c r="B165" s="19" t="s">
        <v>494</v>
      </c>
      <c r="C165" s="20" t="s">
        <v>495</v>
      </c>
      <c r="D165" s="22">
        <v>25000</v>
      </c>
      <c r="E165" s="22">
        <f t="shared" si="4"/>
        <v>3318.0702103656513</v>
      </c>
      <c r="F165" s="22">
        <v>24000</v>
      </c>
      <c r="G165" s="23" t="s">
        <v>24</v>
      </c>
      <c r="H165" s="23"/>
      <c r="I165" s="20" t="s">
        <v>25</v>
      </c>
      <c r="J165" s="20" t="s">
        <v>51</v>
      </c>
      <c r="K165" s="20" t="s">
        <v>25</v>
      </c>
      <c r="L165" s="20" t="s">
        <v>27</v>
      </c>
      <c r="M165" s="20" t="s">
        <v>139</v>
      </c>
      <c r="N165" s="24"/>
      <c r="O165" s="25"/>
      <c r="P165" s="20"/>
      <c r="Q165" s="20"/>
      <c r="R165" s="20"/>
      <c r="S165" s="20"/>
      <c r="T165" s="20"/>
      <c r="U165" s="8"/>
      <c r="V165" s="8"/>
      <c r="W165" s="8"/>
      <c r="X165" s="8"/>
      <c r="Y165" s="8"/>
      <c r="Z165" s="8"/>
      <c r="AA165" s="8"/>
      <c r="AB165" s="8"/>
      <c r="AC165" s="8"/>
      <c r="AD165" s="8"/>
      <c r="AE165" s="8"/>
      <c r="AF165" s="8"/>
      <c r="AG165" s="8"/>
      <c r="AH165" s="8"/>
      <c r="AI165" s="8"/>
      <c r="AJ165" s="8"/>
      <c r="AK165" s="8"/>
      <c r="AL165" s="8"/>
      <c r="AM165" s="8"/>
      <c r="AN165" s="8"/>
      <c r="AO165" s="8"/>
      <c r="AP165" s="8"/>
    </row>
    <row r="166" spans="1:102" s="78" customFormat="1" ht="30" x14ac:dyDescent="0.25">
      <c r="A166" s="18" t="s">
        <v>496</v>
      </c>
      <c r="B166" s="19" t="s">
        <v>497</v>
      </c>
      <c r="C166" s="20" t="s">
        <v>66</v>
      </c>
      <c r="D166" s="22">
        <v>40000</v>
      </c>
      <c r="E166" s="22">
        <f t="shared" si="4"/>
        <v>5308.9123365850419</v>
      </c>
      <c r="F166" s="22">
        <f>ROUND(E166,0)</f>
        <v>5309</v>
      </c>
      <c r="G166" s="23" t="s">
        <v>24</v>
      </c>
      <c r="H166" s="23"/>
      <c r="I166" s="20" t="s">
        <v>38</v>
      </c>
      <c r="J166" s="20" t="s">
        <v>51</v>
      </c>
      <c r="K166" s="20" t="s">
        <v>25</v>
      </c>
      <c r="L166" s="20" t="s">
        <v>52</v>
      </c>
      <c r="M166" s="20" t="s">
        <v>236</v>
      </c>
      <c r="N166" s="24"/>
      <c r="O166" s="25"/>
      <c r="P166" s="20"/>
      <c r="Q166" s="58"/>
      <c r="R166" s="58"/>
      <c r="S166" s="58"/>
      <c r="T166" s="58"/>
      <c r="U166" s="8"/>
      <c r="V166" s="8"/>
      <c r="W166" s="8"/>
      <c r="X166" s="8"/>
      <c r="Y166" s="8"/>
      <c r="Z166" s="8"/>
      <c r="AA166" s="8"/>
      <c r="AB166" s="8"/>
      <c r="AC166" s="8"/>
      <c r="AD166" s="8"/>
      <c r="AE166" s="8"/>
      <c r="AF166" s="8"/>
      <c r="AG166" s="8"/>
      <c r="AH166" s="8"/>
      <c r="AI166" s="8"/>
      <c r="AJ166" s="8"/>
      <c r="AK166" s="8"/>
      <c r="AL166" s="8"/>
      <c r="AM166" s="8"/>
      <c r="AN166" s="8"/>
      <c r="AO166" s="8"/>
      <c r="AP166" s="8"/>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row>
    <row r="167" spans="1:102" s="78" customFormat="1" ht="30" x14ac:dyDescent="0.25">
      <c r="A167" s="17" t="s">
        <v>498</v>
      </c>
      <c r="B167" s="23" t="s">
        <v>499</v>
      </c>
      <c r="C167" s="25" t="s">
        <v>500</v>
      </c>
      <c r="D167" s="22">
        <v>650000</v>
      </c>
      <c r="E167" s="22">
        <f>D167/7.5345</f>
        <v>86269.825469506934</v>
      </c>
      <c r="F167" s="22">
        <v>26000</v>
      </c>
      <c r="G167" s="17" t="s">
        <v>24</v>
      </c>
      <c r="H167" s="23"/>
      <c r="I167" s="20" t="s">
        <v>38</v>
      </c>
      <c r="J167" s="20" t="s">
        <v>51</v>
      </c>
      <c r="K167" s="20" t="s">
        <v>25</v>
      </c>
      <c r="L167" s="24" t="s">
        <v>52</v>
      </c>
      <c r="M167" s="20" t="s">
        <v>489</v>
      </c>
      <c r="N167" s="24"/>
      <c r="O167" s="20"/>
      <c r="P167" s="20"/>
      <c r="Q167" s="58"/>
      <c r="R167" s="58"/>
      <c r="S167" s="58"/>
      <c r="T167" s="58"/>
      <c r="U167" s="8"/>
      <c r="V167" s="8"/>
      <c r="W167" s="8"/>
      <c r="X167" s="8"/>
      <c r="Y167" s="8"/>
      <c r="Z167" s="8"/>
      <c r="AA167" s="8"/>
      <c r="AB167" s="8"/>
      <c r="AC167" s="8"/>
      <c r="AD167" s="8"/>
      <c r="AE167" s="8"/>
      <c r="AF167" s="8"/>
      <c r="AG167" s="8"/>
      <c r="AH167" s="8"/>
      <c r="AI167" s="8"/>
      <c r="AJ167" s="8"/>
      <c r="AK167" s="8"/>
      <c r="AL167" s="8"/>
      <c r="AM167" s="8"/>
      <c r="AN167" s="8"/>
      <c r="AO167" s="8"/>
      <c r="AP167" s="8"/>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row>
    <row r="168" spans="1:102" s="78" customFormat="1" ht="30" x14ac:dyDescent="0.25">
      <c r="A168" s="71" t="s">
        <v>501</v>
      </c>
      <c r="B168" s="19" t="s">
        <v>502</v>
      </c>
      <c r="C168" s="20" t="s">
        <v>503</v>
      </c>
      <c r="D168" s="22">
        <v>170000</v>
      </c>
      <c r="E168" s="22">
        <f t="shared" si="4"/>
        <v>22562.877430486427</v>
      </c>
      <c r="F168" s="22">
        <v>26500</v>
      </c>
      <c r="G168" s="17" t="s">
        <v>24</v>
      </c>
      <c r="H168" s="23"/>
      <c r="I168" s="20" t="s">
        <v>38</v>
      </c>
      <c r="J168" s="20" t="s">
        <v>51</v>
      </c>
      <c r="K168" s="20" t="s">
        <v>25</v>
      </c>
      <c r="L168" s="20" t="s">
        <v>27</v>
      </c>
      <c r="M168" s="20" t="s">
        <v>56</v>
      </c>
      <c r="N168" s="24"/>
      <c r="O168" s="25"/>
      <c r="P168" s="20"/>
      <c r="Q168" s="58"/>
      <c r="R168" s="58"/>
      <c r="S168" s="58"/>
      <c r="T168" s="58"/>
      <c r="U168" s="8"/>
      <c r="V168" s="8"/>
      <c r="W168" s="8"/>
      <c r="X168" s="8"/>
      <c r="Y168" s="8"/>
      <c r="Z168" s="8"/>
      <c r="AA168" s="8"/>
      <c r="AB168" s="8"/>
      <c r="AC168" s="8"/>
      <c r="AD168" s="8"/>
      <c r="AE168" s="8"/>
      <c r="AF168" s="8"/>
      <c r="AG168" s="8"/>
      <c r="AH168" s="8"/>
      <c r="AI168" s="8"/>
      <c r="AJ168" s="8"/>
      <c r="AK168" s="8"/>
      <c r="AL168" s="8"/>
      <c r="AM168" s="8"/>
      <c r="AN168" s="8"/>
      <c r="AO168" s="8"/>
      <c r="AP168" s="8"/>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row>
    <row r="169" spans="1:102" s="139" customFormat="1" x14ac:dyDescent="0.25">
      <c r="A169" s="87" t="s">
        <v>504</v>
      </c>
      <c r="B169" s="87"/>
      <c r="C169" s="87"/>
      <c r="D169" s="87"/>
      <c r="E169" s="87"/>
      <c r="F169" s="45"/>
      <c r="G169" s="87"/>
      <c r="H169" s="87"/>
      <c r="I169" s="87"/>
      <c r="J169" s="87"/>
      <c r="K169" s="87"/>
      <c r="L169" s="87"/>
      <c r="M169" s="87"/>
      <c r="N169" s="87"/>
      <c r="O169" s="11"/>
      <c r="P169" s="87"/>
      <c r="Q169" s="87"/>
      <c r="R169" s="87"/>
      <c r="S169" s="87"/>
      <c r="T169" s="87"/>
      <c r="U169" s="8"/>
      <c r="V169" s="8"/>
      <c r="W169" s="8"/>
      <c r="X169" s="8"/>
      <c r="Y169" s="8"/>
      <c r="Z169" s="8"/>
      <c r="AA169" s="8"/>
      <c r="AB169" s="8"/>
      <c r="AC169" s="8"/>
      <c r="AD169" s="8"/>
      <c r="AE169" s="8"/>
      <c r="AF169" s="8"/>
      <c r="AG169" s="8"/>
      <c r="AH169" s="8"/>
      <c r="AI169" s="8"/>
      <c r="AJ169" s="8"/>
      <c r="AK169" s="8"/>
      <c r="AL169" s="8"/>
      <c r="AM169" s="8"/>
      <c r="AN169" s="8"/>
      <c r="AO169" s="8"/>
      <c r="AP169" s="8"/>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row>
    <row r="170" spans="1:102" s="139" customFormat="1" x14ac:dyDescent="0.25">
      <c r="A170" s="83" t="s">
        <v>505</v>
      </c>
      <c r="B170" s="140" t="s">
        <v>506</v>
      </c>
      <c r="C170" s="24">
        <v>32500000</v>
      </c>
      <c r="D170" s="22"/>
      <c r="E170" s="38"/>
      <c r="F170" s="22">
        <v>80000</v>
      </c>
      <c r="G170" s="38" t="s">
        <v>37</v>
      </c>
      <c r="H170" s="23"/>
      <c r="I170" s="20" t="s">
        <v>25</v>
      </c>
      <c r="J170" s="20" t="s">
        <v>51</v>
      </c>
      <c r="K170" s="20" t="s">
        <v>25</v>
      </c>
      <c r="L170" s="20" t="s">
        <v>52</v>
      </c>
      <c r="M170" s="20" t="s">
        <v>507</v>
      </c>
      <c r="N170" s="24"/>
      <c r="O170" s="141"/>
      <c r="P170" s="25"/>
      <c r="Q170" s="87"/>
      <c r="R170" s="87"/>
      <c r="S170" s="87"/>
      <c r="T170" s="87"/>
      <c r="U170" s="8"/>
      <c r="V170" s="8"/>
      <c r="W170" s="8"/>
      <c r="X170" s="8"/>
      <c r="Y170" s="8"/>
      <c r="Z170" s="8"/>
      <c r="AA170" s="8"/>
      <c r="AB170" s="8"/>
      <c r="AC170" s="8"/>
      <c r="AD170" s="8"/>
      <c r="AE170" s="8"/>
      <c r="AF170" s="8"/>
      <c r="AG170" s="8"/>
      <c r="AH170" s="8"/>
      <c r="AI170" s="8"/>
      <c r="AJ170" s="8"/>
      <c r="AK170" s="8"/>
      <c r="AL170" s="8"/>
      <c r="AM170" s="8"/>
      <c r="AN170" s="8"/>
      <c r="AO170" s="8"/>
      <c r="AP170" s="8"/>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row>
    <row r="171" spans="1:102" s="139" customFormat="1" x14ac:dyDescent="0.25">
      <c r="A171" s="87" t="s">
        <v>508</v>
      </c>
      <c r="B171" s="87"/>
      <c r="C171" s="87"/>
      <c r="D171" s="87"/>
      <c r="E171" s="87"/>
      <c r="F171" s="45"/>
      <c r="G171" s="87"/>
      <c r="H171" s="87"/>
      <c r="I171" s="87"/>
      <c r="J171" s="87"/>
      <c r="K171" s="87"/>
      <c r="L171" s="87"/>
      <c r="M171" s="87"/>
      <c r="N171" s="87"/>
      <c r="O171" s="11"/>
      <c r="P171" s="87"/>
      <c r="Q171" s="87"/>
      <c r="R171" s="87"/>
      <c r="S171" s="87"/>
      <c r="T171" s="87"/>
      <c r="U171" s="8"/>
      <c r="V171" s="8"/>
      <c r="W171" s="8"/>
      <c r="X171" s="8"/>
      <c r="Y171" s="8"/>
      <c r="Z171" s="8"/>
      <c r="AA171" s="8"/>
      <c r="AB171" s="8"/>
      <c r="AC171" s="8"/>
      <c r="AD171" s="8"/>
      <c r="AE171" s="8"/>
      <c r="AF171" s="8"/>
      <c r="AG171" s="8"/>
      <c r="AH171" s="8"/>
      <c r="AI171" s="8"/>
      <c r="AJ171" s="8"/>
      <c r="AK171" s="8"/>
      <c r="AL171" s="8"/>
      <c r="AM171" s="8"/>
      <c r="AN171" s="8"/>
      <c r="AO171" s="8"/>
      <c r="AP171" s="8"/>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row>
    <row r="172" spans="1:102" s="139" customFormat="1" ht="120" x14ac:dyDescent="0.25">
      <c r="A172" s="83" t="s">
        <v>509</v>
      </c>
      <c r="B172" s="140" t="s">
        <v>510</v>
      </c>
      <c r="C172" s="24" t="s">
        <v>511</v>
      </c>
      <c r="D172" s="22"/>
      <c r="E172" s="22"/>
      <c r="F172" s="22">
        <v>4717251.9000000013</v>
      </c>
      <c r="G172" s="38" t="s">
        <v>37</v>
      </c>
      <c r="H172" s="25"/>
      <c r="I172" s="20" t="s">
        <v>38</v>
      </c>
      <c r="J172" s="20" t="s">
        <v>51</v>
      </c>
      <c r="K172" s="24" t="s">
        <v>38</v>
      </c>
      <c r="L172" s="20" t="s">
        <v>27</v>
      </c>
      <c r="M172" s="20" t="s">
        <v>512</v>
      </c>
      <c r="N172" s="24"/>
      <c r="O172" s="142"/>
      <c r="P172" s="25"/>
      <c r="Q172" s="143"/>
      <c r="R172" s="87"/>
      <c r="S172" s="87"/>
      <c r="T172" s="87"/>
      <c r="U172" s="8"/>
      <c r="V172" s="8"/>
      <c r="W172" s="8"/>
      <c r="X172" s="8"/>
      <c r="Y172" s="8"/>
      <c r="Z172" s="8"/>
      <c r="AA172" s="8"/>
      <c r="AB172" s="8"/>
      <c r="AC172" s="8"/>
      <c r="AD172" s="8"/>
      <c r="AE172" s="8"/>
      <c r="AF172" s="8"/>
      <c r="AG172" s="8"/>
      <c r="AH172" s="8"/>
      <c r="AI172" s="8"/>
      <c r="AJ172" s="8"/>
      <c r="AK172" s="8"/>
      <c r="AL172" s="8"/>
      <c r="AM172" s="8"/>
      <c r="AN172" s="8"/>
      <c r="AO172" s="8"/>
      <c r="AP172" s="8"/>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row>
    <row r="173" spans="1:102" s="139" customFormat="1" ht="30" x14ac:dyDescent="0.25">
      <c r="A173" s="23" t="s">
        <v>513</v>
      </c>
      <c r="B173" s="23" t="s">
        <v>514</v>
      </c>
      <c r="C173" s="25">
        <v>38000000</v>
      </c>
      <c r="D173" s="22"/>
      <c r="E173" s="22"/>
      <c r="F173" s="22">
        <v>24000</v>
      </c>
      <c r="G173" s="38" t="s">
        <v>24</v>
      </c>
      <c r="H173" s="23"/>
      <c r="I173" s="20" t="s">
        <v>25</v>
      </c>
      <c r="J173" s="20" t="s">
        <v>51</v>
      </c>
      <c r="K173" s="25" t="s">
        <v>25</v>
      </c>
      <c r="L173" s="20" t="s">
        <v>52</v>
      </c>
      <c r="M173" s="20" t="s">
        <v>236</v>
      </c>
      <c r="N173" s="24"/>
      <c r="O173" s="24"/>
      <c r="P173" s="30"/>
      <c r="Q173" s="143"/>
      <c r="R173" s="87"/>
      <c r="S173" s="87"/>
      <c r="T173" s="87"/>
      <c r="U173" s="8"/>
      <c r="V173" s="8"/>
      <c r="W173" s="8"/>
      <c r="X173" s="8"/>
      <c r="Y173" s="8"/>
      <c r="Z173" s="8"/>
      <c r="AA173" s="8"/>
      <c r="AB173" s="8"/>
      <c r="AC173" s="8"/>
      <c r="AD173" s="8"/>
      <c r="AE173" s="8"/>
      <c r="AF173" s="8"/>
      <c r="AG173" s="8"/>
      <c r="AH173" s="8"/>
      <c r="AI173" s="8"/>
      <c r="AJ173" s="8"/>
      <c r="AK173" s="8"/>
      <c r="AL173" s="8"/>
      <c r="AM173" s="8"/>
      <c r="AN173" s="8"/>
      <c r="AO173" s="8"/>
      <c r="AP173" s="8"/>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row>
    <row r="174" spans="1:102" s="49" customFormat="1" ht="45" customHeight="1" x14ac:dyDescent="0.25">
      <c r="A174" s="23" t="s">
        <v>515</v>
      </c>
      <c r="B174" s="53" t="s">
        <v>516</v>
      </c>
      <c r="C174" s="25" t="s">
        <v>517</v>
      </c>
      <c r="D174" s="22">
        <v>195000</v>
      </c>
      <c r="E174" s="22">
        <f t="shared" si="4"/>
        <v>25880.947640852079</v>
      </c>
      <c r="F174" s="22">
        <f>ROUND(E174,0)</f>
        <v>25881</v>
      </c>
      <c r="G174" s="23" t="s">
        <v>24</v>
      </c>
      <c r="H174" s="144"/>
      <c r="I174" s="20" t="s">
        <v>25</v>
      </c>
      <c r="J174" s="20" t="s">
        <v>51</v>
      </c>
      <c r="K174" s="20" t="s">
        <v>38</v>
      </c>
      <c r="L174" s="20" t="s">
        <v>52</v>
      </c>
      <c r="M174" s="20" t="s">
        <v>489</v>
      </c>
      <c r="N174" s="24"/>
      <c r="O174" s="25"/>
      <c r="P174" s="25"/>
      <c r="Q174" s="82"/>
      <c r="R174" s="25"/>
      <c r="S174" s="25"/>
      <c r="T174" s="25"/>
      <c r="U174" s="8"/>
      <c r="V174" s="8"/>
      <c r="W174" s="8"/>
      <c r="X174" s="8"/>
      <c r="Y174" s="8"/>
      <c r="Z174" s="8"/>
      <c r="AA174" s="8"/>
      <c r="AB174" s="8"/>
      <c r="AC174" s="8"/>
      <c r="AD174" s="8"/>
      <c r="AE174" s="8"/>
      <c r="AF174" s="8"/>
      <c r="AG174" s="8"/>
      <c r="AH174" s="8"/>
      <c r="AI174" s="8"/>
      <c r="AJ174" s="8"/>
      <c r="AK174" s="8"/>
      <c r="AL174" s="8"/>
      <c r="AM174" s="8"/>
      <c r="AN174" s="8"/>
      <c r="AO174" s="8"/>
      <c r="AP174" s="8"/>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row>
    <row r="175" spans="1:102" s="49" customFormat="1" ht="45" customHeight="1" x14ac:dyDescent="0.25">
      <c r="A175" s="145" t="s">
        <v>518</v>
      </c>
      <c r="B175" s="146" t="s">
        <v>519</v>
      </c>
      <c r="C175" s="147" t="s">
        <v>520</v>
      </c>
      <c r="D175" s="148">
        <v>190000</v>
      </c>
      <c r="E175" s="148">
        <f t="shared" si="4"/>
        <v>25217.333598778951</v>
      </c>
      <c r="F175" s="148">
        <f>ROUND(E175,0)</f>
        <v>25217</v>
      </c>
      <c r="G175" s="145" t="s">
        <v>24</v>
      </c>
      <c r="H175" s="149"/>
      <c r="I175" s="150" t="s">
        <v>25</v>
      </c>
      <c r="J175" s="150" t="s">
        <v>51</v>
      </c>
      <c r="K175" s="150" t="s">
        <v>25</v>
      </c>
      <c r="L175" s="150" t="s">
        <v>27</v>
      </c>
      <c r="M175" s="150" t="s">
        <v>236</v>
      </c>
      <c r="N175" s="24"/>
      <c r="O175" s="20"/>
      <c r="P175" s="25"/>
      <c r="Q175" s="25"/>
      <c r="R175" s="25" t="s">
        <v>485</v>
      </c>
      <c r="S175" s="25">
        <v>61</v>
      </c>
      <c r="T175" s="25"/>
      <c r="U175" s="8"/>
      <c r="V175" s="8"/>
      <c r="W175" s="8"/>
      <c r="X175" s="8"/>
      <c r="Y175" s="8"/>
      <c r="Z175" s="8"/>
      <c r="AA175" s="8"/>
      <c r="AB175" s="8"/>
      <c r="AC175" s="8"/>
      <c r="AD175" s="8"/>
      <c r="AE175" s="8"/>
      <c r="AF175" s="8"/>
      <c r="AG175" s="8"/>
      <c r="AH175" s="8"/>
      <c r="AI175" s="8"/>
      <c r="AJ175" s="8"/>
      <c r="AK175" s="8"/>
      <c r="AL175" s="8"/>
      <c r="AM175" s="8"/>
      <c r="AN175" s="8"/>
      <c r="AO175" s="8"/>
      <c r="AP175" s="8"/>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row>
    <row r="176" spans="1:102" s="78" customFormat="1" ht="30" x14ac:dyDescent="0.25">
      <c r="A176" s="145" t="s">
        <v>521</v>
      </c>
      <c r="B176" s="145" t="s">
        <v>522</v>
      </c>
      <c r="C176" s="147" t="s">
        <v>523</v>
      </c>
      <c r="D176" s="148">
        <v>190000</v>
      </c>
      <c r="E176" s="148">
        <f t="shared" si="4"/>
        <v>25217.333598778951</v>
      </c>
      <c r="F176" s="28">
        <v>13500</v>
      </c>
      <c r="G176" s="145" t="s">
        <v>24</v>
      </c>
      <c r="H176" s="145"/>
      <c r="I176" s="150" t="s">
        <v>38</v>
      </c>
      <c r="J176" s="150" t="s">
        <v>51</v>
      </c>
      <c r="K176" s="147" t="s">
        <v>25</v>
      </c>
      <c r="L176" s="150" t="s">
        <v>27</v>
      </c>
      <c r="M176" s="150" t="s">
        <v>56</v>
      </c>
      <c r="N176" s="24"/>
      <c r="O176" s="25"/>
      <c r="P176" s="25"/>
      <c r="Q176" s="151"/>
      <c r="R176" s="57" t="s">
        <v>485</v>
      </c>
      <c r="S176" s="57">
        <v>61</v>
      </c>
      <c r="T176" s="57"/>
      <c r="U176" s="8"/>
      <c r="V176" s="8"/>
      <c r="W176" s="8"/>
      <c r="X176" s="8"/>
      <c r="Y176" s="8"/>
      <c r="Z176" s="8"/>
      <c r="AA176" s="8"/>
      <c r="AB176" s="8"/>
      <c r="AC176" s="8"/>
      <c r="AD176" s="8"/>
      <c r="AE176" s="8"/>
      <c r="AF176" s="8"/>
      <c r="AG176" s="8"/>
      <c r="AH176" s="8"/>
      <c r="AI176" s="8"/>
      <c r="AJ176" s="8"/>
      <c r="AK176" s="8"/>
      <c r="AL176" s="8"/>
      <c r="AM176" s="8"/>
      <c r="AN176" s="8"/>
      <c r="AO176" s="8"/>
      <c r="AP176" s="8"/>
    </row>
    <row r="177" spans="1:42" s="78" customFormat="1" ht="45" customHeight="1" x14ac:dyDescent="0.25">
      <c r="A177" s="145" t="s">
        <v>524</v>
      </c>
      <c r="B177" s="145" t="s">
        <v>525</v>
      </c>
      <c r="C177" s="147" t="s">
        <v>526</v>
      </c>
      <c r="D177" s="148">
        <v>160000</v>
      </c>
      <c r="E177" s="148">
        <f t="shared" si="4"/>
        <v>21235.649346340168</v>
      </c>
      <c r="F177" s="148">
        <f>ROUND(E177,0)</f>
        <v>21236</v>
      </c>
      <c r="G177" s="152" t="s">
        <v>24</v>
      </c>
      <c r="H177" s="145"/>
      <c r="I177" s="150" t="s">
        <v>25</v>
      </c>
      <c r="J177" s="150" t="s">
        <v>51</v>
      </c>
      <c r="K177" s="147" t="s">
        <v>25</v>
      </c>
      <c r="L177" s="150" t="s">
        <v>27</v>
      </c>
      <c r="M177" s="150" t="s">
        <v>236</v>
      </c>
      <c r="N177" s="24"/>
      <c r="O177" s="25"/>
      <c r="P177" s="25"/>
      <c r="Q177" s="151"/>
      <c r="R177" s="57" t="s">
        <v>485</v>
      </c>
      <c r="S177" s="57">
        <v>61</v>
      </c>
      <c r="T177" s="57"/>
      <c r="U177" s="8"/>
      <c r="V177" s="8"/>
      <c r="W177" s="8"/>
      <c r="X177" s="8"/>
      <c r="Y177" s="8"/>
      <c r="Z177" s="8"/>
      <c r="AA177" s="8"/>
      <c r="AB177" s="8"/>
      <c r="AC177" s="8"/>
      <c r="AD177" s="8"/>
      <c r="AE177" s="8"/>
      <c r="AF177" s="8"/>
      <c r="AG177" s="8"/>
      <c r="AH177" s="8"/>
      <c r="AI177" s="8"/>
      <c r="AJ177" s="8"/>
      <c r="AK177" s="8"/>
      <c r="AL177" s="8"/>
      <c r="AM177" s="8"/>
      <c r="AN177" s="8"/>
      <c r="AO177" s="8"/>
      <c r="AP177" s="8"/>
    </row>
    <row r="178" spans="1:42" s="78" customFormat="1" x14ac:dyDescent="0.25">
      <c r="A178" s="145" t="s">
        <v>527</v>
      </c>
      <c r="B178" s="145" t="s">
        <v>528</v>
      </c>
      <c r="C178" s="147" t="s">
        <v>529</v>
      </c>
      <c r="D178" s="148">
        <v>315000</v>
      </c>
      <c r="E178" s="148">
        <f t="shared" si="4"/>
        <v>41807.684650607203</v>
      </c>
      <c r="F178" s="148">
        <v>36000</v>
      </c>
      <c r="G178" s="152" t="s">
        <v>37</v>
      </c>
      <c r="H178" s="145"/>
      <c r="I178" s="150" t="s">
        <v>25</v>
      </c>
      <c r="J178" s="150" t="s">
        <v>51</v>
      </c>
      <c r="K178" s="147" t="s">
        <v>25</v>
      </c>
      <c r="L178" s="150" t="s">
        <v>27</v>
      </c>
      <c r="M178" s="150" t="s">
        <v>236</v>
      </c>
      <c r="N178" s="24"/>
      <c r="O178" s="25"/>
      <c r="P178" s="25"/>
      <c r="Q178" s="151"/>
      <c r="R178" s="57"/>
      <c r="S178" s="57"/>
      <c r="T178" s="57"/>
      <c r="U178" s="8"/>
      <c r="V178" s="8"/>
      <c r="W178" s="8"/>
      <c r="X178" s="8"/>
      <c r="Y178" s="8"/>
      <c r="Z178" s="8"/>
      <c r="AA178" s="8"/>
      <c r="AB178" s="8"/>
      <c r="AC178" s="8"/>
      <c r="AD178" s="8"/>
      <c r="AE178" s="8"/>
      <c r="AF178" s="8"/>
      <c r="AG178" s="8"/>
      <c r="AH178" s="8"/>
      <c r="AI178" s="8"/>
      <c r="AJ178" s="8"/>
      <c r="AK178" s="8"/>
      <c r="AL178" s="8"/>
      <c r="AM178" s="8"/>
      <c r="AN178" s="8"/>
      <c r="AO178" s="8"/>
      <c r="AP178" s="8"/>
    </row>
    <row r="179" spans="1:42" s="78" customFormat="1" ht="45" customHeight="1" x14ac:dyDescent="0.25">
      <c r="A179" s="40" t="s">
        <v>530</v>
      </c>
      <c r="B179" s="40" t="s">
        <v>531</v>
      </c>
      <c r="C179" s="25" t="s">
        <v>532</v>
      </c>
      <c r="D179" s="21">
        <v>199000</v>
      </c>
      <c r="E179" s="21">
        <f t="shared" si="4"/>
        <v>26411.838874510584</v>
      </c>
      <c r="F179" s="22">
        <v>13500</v>
      </c>
      <c r="G179" s="152" t="s">
        <v>24</v>
      </c>
      <c r="H179" s="40"/>
      <c r="I179" s="32" t="s">
        <v>38</v>
      </c>
      <c r="J179" s="32" t="s">
        <v>51</v>
      </c>
      <c r="K179" s="51" t="s">
        <v>25</v>
      </c>
      <c r="L179" s="20" t="s">
        <v>52</v>
      </c>
      <c r="M179" s="32" t="s">
        <v>56</v>
      </c>
      <c r="N179" s="24"/>
      <c r="O179" s="25"/>
      <c r="P179" s="51"/>
      <c r="Q179" s="151"/>
      <c r="R179" s="57"/>
      <c r="S179" s="57"/>
      <c r="T179" s="57"/>
      <c r="U179" s="8"/>
      <c r="V179" s="8"/>
      <c r="W179" s="8"/>
      <c r="X179" s="8"/>
      <c r="Y179" s="8"/>
      <c r="Z179" s="8"/>
      <c r="AA179" s="8"/>
      <c r="AB179" s="8"/>
      <c r="AC179" s="8"/>
      <c r="AD179" s="8"/>
      <c r="AE179" s="8"/>
      <c r="AF179" s="8"/>
      <c r="AG179" s="8"/>
      <c r="AH179" s="8"/>
      <c r="AI179" s="8"/>
      <c r="AJ179" s="8"/>
      <c r="AK179" s="8"/>
      <c r="AL179" s="8"/>
      <c r="AM179" s="8"/>
      <c r="AN179" s="8"/>
      <c r="AO179" s="8"/>
      <c r="AP179" s="8"/>
    </row>
    <row r="180" spans="1:42" s="78" customFormat="1" ht="30" x14ac:dyDescent="0.25">
      <c r="A180" s="71" t="s">
        <v>533</v>
      </c>
      <c r="B180" s="40" t="s">
        <v>534</v>
      </c>
      <c r="C180" s="25" t="s">
        <v>535</v>
      </c>
      <c r="D180" s="21">
        <v>120000</v>
      </c>
      <c r="E180" s="21">
        <f t="shared" si="4"/>
        <v>15926.737009755125</v>
      </c>
      <c r="F180" s="22">
        <v>26500</v>
      </c>
      <c r="G180" s="38" t="s">
        <v>24</v>
      </c>
      <c r="H180" s="40"/>
      <c r="I180" s="32" t="s">
        <v>38</v>
      </c>
      <c r="J180" s="51" t="s">
        <v>51</v>
      </c>
      <c r="K180" s="51" t="s">
        <v>25</v>
      </c>
      <c r="L180" s="32" t="s">
        <v>52</v>
      </c>
      <c r="M180" s="32" t="s">
        <v>56</v>
      </c>
      <c r="N180" s="24"/>
      <c r="O180" s="25"/>
      <c r="P180" s="51"/>
      <c r="Q180" s="151"/>
      <c r="R180" s="57"/>
      <c r="S180" s="57"/>
      <c r="T180" s="57"/>
      <c r="U180" s="8"/>
      <c r="V180" s="8"/>
      <c r="W180" s="8"/>
      <c r="X180" s="8"/>
      <c r="Y180" s="8"/>
      <c r="Z180" s="8"/>
      <c r="AA180" s="8"/>
      <c r="AB180" s="8"/>
      <c r="AC180" s="8"/>
      <c r="AD180" s="8"/>
      <c r="AE180" s="8"/>
      <c r="AF180" s="8"/>
      <c r="AG180" s="8"/>
      <c r="AH180" s="8"/>
      <c r="AI180" s="8"/>
      <c r="AJ180" s="8"/>
      <c r="AK180" s="8"/>
      <c r="AL180" s="8"/>
      <c r="AM180" s="8"/>
      <c r="AN180" s="8"/>
      <c r="AO180" s="8"/>
      <c r="AP180" s="8"/>
    </row>
    <row r="181" spans="1:42" s="78" customFormat="1" ht="30" x14ac:dyDescent="0.25">
      <c r="A181" s="71" t="s">
        <v>536</v>
      </c>
      <c r="B181" s="40" t="s">
        <v>537</v>
      </c>
      <c r="C181" s="25">
        <v>33100000</v>
      </c>
      <c r="D181" s="21"/>
      <c r="E181" s="21"/>
      <c r="F181" s="22">
        <v>3500</v>
      </c>
      <c r="G181" s="38" t="s">
        <v>24</v>
      </c>
      <c r="H181" s="40"/>
      <c r="I181" s="32" t="s">
        <v>25</v>
      </c>
      <c r="J181" s="51" t="s">
        <v>51</v>
      </c>
      <c r="K181" s="51" t="s">
        <v>25</v>
      </c>
      <c r="L181" s="32" t="s">
        <v>40</v>
      </c>
      <c r="M181" s="32" t="s">
        <v>56</v>
      </c>
      <c r="N181" s="24"/>
      <c r="O181" s="25"/>
      <c r="P181" s="57"/>
      <c r="Q181" s="151"/>
      <c r="R181" s="57"/>
      <c r="S181" s="57"/>
      <c r="T181" s="57"/>
      <c r="U181" s="8"/>
      <c r="V181" s="8"/>
      <c r="W181" s="8"/>
      <c r="X181" s="8"/>
      <c r="Y181" s="8"/>
      <c r="Z181" s="8"/>
      <c r="AA181" s="8"/>
      <c r="AB181" s="8"/>
      <c r="AC181" s="8"/>
      <c r="AD181" s="8"/>
      <c r="AE181" s="8"/>
      <c r="AF181" s="8"/>
      <c r="AG181" s="8"/>
      <c r="AH181" s="8"/>
      <c r="AI181" s="8"/>
      <c r="AJ181" s="8"/>
      <c r="AK181" s="8"/>
      <c r="AL181" s="8"/>
      <c r="AM181" s="8"/>
      <c r="AN181" s="8"/>
      <c r="AO181" s="8"/>
      <c r="AP181" s="8"/>
    </row>
    <row r="182" spans="1:42" s="78" customFormat="1" ht="45" customHeight="1" x14ac:dyDescent="0.25">
      <c r="A182" s="40" t="s">
        <v>538</v>
      </c>
      <c r="B182" s="40" t="s">
        <v>539</v>
      </c>
      <c r="C182" s="25" t="s">
        <v>532</v>
      </c>
      <c r="D182" s="21">
        <v>199000</v>
      </c>
      <c r="E182" s="21">
        <f t="shared" si="4"/>
        <v>26411.838874510584</v>
      </c>
      <c r="F182" s="22">
        <f>ROUND(E182,0)</f>
        <v>26412</v>
      </c>
      <c r="G182" s="38" t="s">
        <v>24</v>
      </c>
      <c r="H182" s="32"/>
      <c r="I182" s="32" t="s">
        <v>25</v>
      </c>
      <c r="J182" s="32" t="s">
        <v>51</v>
      </c>
      <c r="K182" s="51" t="s">
        <v>25</v>
      </c>
      <c r="L182" s="20" t="s">
        <v>52</v>
      </c>
      <c r="M182" s="32" t="s">
        <v>489</v>
      </c>
      <c r="N182" s="24"/>
      <c r="O182" s="25"/>
      <c r="P182" s="51"/>
      <c r="Q182" s="151"/>
      <c r="R182" s="57" t="s">
        <v>485</v>
      </c>
      <c r="S182" s="57">
        <v>61</v>
      </c>
      <c r="T182" s="57"/>
      <c r="U182" s="8"/>
      <c r="V182" s="8"/>
      <c r="W182" s="8"/>
      <c r="X182" s="8"/>
      <c r="Y182" s="8"/>
      <c r="Z182" s="8"/>
      <c r="AA182" s="8"/>
      <c r="AB182" s="8"/>
      <c r="AC182" s="8"/>
      <c r="AD182" s="8"/>
      <c r="AE182" s="8"/>
      <c r="AF182" s="8"/>
      <c r="AG182" s="8"/>
      <c r="AH182" s="8"/>
      <c r="AI182" s="8"/>
      <c r="AJ182" s="8"/>
      <c r="AK182" s="8"/>
      <c r="AL182" s="8"/>
      <c r="AM182" s="8"/>
      <c r="AN182" s="8"/>
      <c r="AO182" s="8"/>
      <c r="AP182" s="8"/>
    </row>
    <row r="183" spans="1:42" s="78" customFormat="1" ht="30" x14ac:dyDescent="0.25">
      <c r="A183" s="40" t="s">
        <v>540</v>
      </c>
      <c r="B183" s="40" t="s">
        <v>541</v>
      </c>
      <c r="C183" s="25" t="s">
        <v>542</v>
      </c>
      <c r="D183" s="21">
        <v>58000</v>
      </c>
      <c r="E183" s="21">
        <f t="shared" si="4"/>
        <v>7697.9228880483106</v>
      </c>
      <c r="F183" s="22">
        <v>12750</v>
      </c>
      <c r="G183" s="38" t="s">
        <v>24</v>
      </c>
      <c r="H183" s="40"/>
      <c r="I183" s="32" t="s">
        <v>25</v>
      </c>
      <c r="J183" s="32" t="s">
        <v>51</v>
      </c>
      <c r="K183" s="32" t="s">
        <v>25</v>
      </c>
      <c r="L183" s="32" t="s">
        <v>27</v>
      </c>
      <c r="M183" s="32" t="s">
        <v>56</v>
      </c>
      <c r="N183" s="24"/>
      <c r="O183" s="34"/>
      <c r="P183" s="51"/>
      <c r="Q183" s="151"/>
      <c r="R183" s="57" t="s">
        <v>485</v>
      </c>
      <c r="S183" s="57">
        <v>61</v>
      </c>
      <c r="T183" s="57"/>
      <c r="U183" s="8"/>
      <c r="V183" s="8"/>
      <c r="W183" s="8"/>
      <c r="X183" s="8"/>
      <c r="Y183" s="8"/>
      <c r="Z183" s="8"/>
      <c r="AA183" s="8"/>
      <c r="AB183" s="8"/>
      <c r="AC183" s="8"/>
      <c r="AD183" s="8"/>
      <c r="AE183" s="8"/>
      <c r="AF183" s="8"/>
      <c r="AG183" s="8"/>
      <c r="AH183" s="8"/>
      <c r="AI183" s="8"/>
      <c r="AJ183" s="8"/>
      <c r="AK183" s="8"/>
      <c r="AL183" s="8"/>
      <c r="AM183" s="8"/>
      <c r="AN183" s="8"/>
      <c r="AO183" s="8"/>
      <c r="AP183" s="8"/>
    </row>
    <row r="184" spans="1:42" s="78" customFormat="1" ht="45" customHeight="1" x14ac:dyDescent="0.25">
      <c r="A184" s="40" t="s">
        <v>543</v>
      </c>
      <c r="B184" s="40" t="s">
        <v>544</v>
      </c>
      <c r="C184" s="25" t="s">
        <v>545</v>
      </c>
      <c r="D184" s="21">
        <v>50000</v>
      </c>
      <c r="E184" s="21">
        <f t="shared" si="4"/>
        <v>6636.1404207313026</v>
      </c>
      <c r="F184" s="22">
        <v>6636</v>
      </c>
      <c r="G184" s="38" t="s">
        <v>24</v>
      </c>
      <c r="H184" s="40"/>
      <c r="I184" s="32" t="s">
        <v>38</v>
      </c>
      <c r="J184" s="32" t="s">
        <v>51</v>
      </c>
      <c r="K184" s="51" t="s">
        <v>25</v>
      </c>
      <c r="L184" s="20" t="s">
        <v>52</v>
      </c>
      <c r="M184" s="32" t="s">
        <v>236</v>
      </c>
      <c r="N184" s="29"/>
      <c r="O184" s="57"/>
      <c r="P184" s="51"/>
      <c r="Q184" s="151"/>
      <c r="R184" s="57" t="s">
        <v>485</v>
      </c>
      <c r="S184" s="57">
        <v>61</v>
      </c>
      <c r="T184" s="57"/>
      <c r="U184" s="8"/>
      <c r="V184" s="8"/>
      <c r="W184" s="8"/>
      <c r="X184" s="8"/>
      <c r="Y184" s="8"/>
      <c r="Z184" s="8"/>
      <c r="AA184" s="8"/>
      <c r="AB184" s="8"/>
      <c r="AC184" s="8"/>
      <c r="AD184" s="8"/>
      <c r="AE184" s="8"/>
      <c r="AF184" s="8"/>
      <c r="AG184" s="8"/>
      <c r="AH184" s="8"/>
      <c r="AI184" s="8"/>
      <c r="AJ184" s="8"/>
      <c r="AK184" s="8"/>
      <c r="AL184" s="8"/>
      <c r="AM184" s="8"/>
      <c r="AN184" s="8"/>
      <c r="AO184" s="8"/>
      <c r="AP184" s="8"/>
    </row>
    <row r="185" spans="1:42" s="78" customFormat="1" ht="45" customHeight="1" x14ac:dyDescent="0.25">
      <c r="A185" s="40" t="s">
        <v>546</v>
      </c>
      <c r="B185" s="40" t="s">
        <v>547</v>
      </c>
      <c r="C185" s="25" t="s">
        <v>548</v>
      </c>
      <c r="D185" s="21">
        <v>40000</v>
      </c>
      <c r="E185" s="21">
        <f t="shared" si="4"/>
        <v>5308.9123365850419</v>
      </c>
      <c r="F185" s="22">
        <f>ROUND(E185,0)</f>
        <v>5309</v>
      </c>
      <c r="G185" s="38" t="s">
        <v>24</v>
      </c>
      <c r="H185" s="40"/>
      <c r="I185" s="32" t="s">
        <v>38</v>
      </c>
      <c r="J185" s="32" t="s">
        <v>51</v>
      </c>
      <c r="K185" s="51" t="s">
        <v>25</v>
      </c>
      <c r="L185" s="20" t="s">
        <v>52</v>
      </c>
      <c r="M185" s="32" t="s">
        <v>236</v>
      </c>
      <c r="N185" s="24"/>
      <c r="O185" s="25"/>
      <c r="P185" s="51"/>
      <c r="Q185" s="151"/>
      <c r="R185" s="57" t="s">
        <v>485</v>
      </c>
      <c r="S185" s="57">
        <v>61</v>
      </c>
      <c r="T185" s="57"/>
      <c r="U185" s="8"/>
      <c r="V185" s="8"/>
      <c r="W185" s="8"/>
      <c r="X185" s="8"/>
      <c r="Y185" s="8"/>
      <c r="Z185" s="8"/>
      <c r="AA185" s="8"/>
      <c r="AB185" s="8"/>
      <c r="AC185" s="8"/>
      <c r="AD185" s="8"/>
      <c r="AE185" s="8"/>
      <c r="AF185" s="8"/>
      <c r="AG185" s="8"/>
      <c r="AH185" s="8"/>
      <c r="AI185" s="8"/>
      <c r="AJ185" s="8"/>
      <c r="AK185" s="8"/>
      <c r="AL185" s="8"/>
      <c r="AM185" s="8"/>
      <c r="AN185" s="8"/>
      <c r="AO185" s="8"/>
      <c r="AP185" s="8"/>
    </row>
    <row r="186" spans="1:42" s="78" customFormat="1" ht="45" customHeight="1" x14ac:dyDescent="0.25">
      <c r="A186" s="40" t="s">
        <v>549</v>
      </c>
      <c r="B186" s="40" t="s">
        <v>550</v>
      </c>
      <c r="C186" s="25" t="s">
        <v>551</v>
      </c>
      <c r="D186" s="21">
        <v>100000</v>
      </c>
      <c r="E186" s="21">
        <f t="shared" si="4"/>
        <v>13272.280841462605</v>
      </c>
      <c r="F186" s="22">
        <f>ROUND(E186,0)</f>
        <v>13272</v>
      </c>
      <c r="G186" s="38" t="s">
        <v>24</v>
      </c>
      <c r="H186" s="40"/>
      <c r="I186" s="32" t="s">
        <v>38</v>
      </c>
      <c r="J186" s="32" t="s">
        <v>51</v>
      </c>
      <c r="K186" s="51" t="s">
        <v>25</v>
      </c>
      <c r="L186" s="20" t="s">
        <v>52</v>
      </c>
      <c r="M186" s="32" t="s">
        <v>236</v>
      </c>
      <c r="N186" s="24"/>
      <c r="O186" s="34"/>
      <c r="P186" s="51"/>
      <c r="Q186" s="151"/>
      <c r="R186" s="57" t="s">
        <v>485</v>
      </c>
      <c r="S186" s="57">
        <v>61</v>
      </c>
      <c r="T186" s="57"/>
      <c r="U186" s="8"/>
      <c r="V186" s="8"/>
      <c r="W186" s="8"/>
      <c r="X186" s="8"/>
      <c r="Y186" s="8"/>
      <c r="Z186" s="8"/>
      <c r="AA186" s="8"/>
      <c r="AB186" s="8"/>
      <c r="AC186" s="8"/>
      <c r="AD186" s="8"/>
      <c r="AE186" s="8"/>
      <c r="AF186" s="8"/>
      <c r="AG186" s="8"/>
      <c r="AH186" s="8"/>
      <c r="AI186" s="8"/>
      <c r="AJ186" s="8"/>
      <c r="AK186" s="8"/>
      <c r="AL186" s="8"/>
      <c r="AM186" s="8"/>
      <c r="AN186" s="8"/>
      <c r="AO186" s="8"/>
      <c r="AP186" s="8"/>
    </row>
    <row r="187" spans="1:42" s="49" customFormat="1" x14ac:dyDescent="0.25">
      <c r="A187" s="40" t="s">
        <v>552</v>
      </c>
      <c r="B187" s="40" t="s">
        <v>553</v>
      </c>
      <c r="C187" s="51">
        <v>33168000</v>
      </c>
      <c r="D187" s="21"/>
      <c r="E187" s="21"/>
      <c r="F187" s="22">
        <v>47100</v>
      </c>
      <c r="G187" s="43" t="s">
        <v>37</v>
      </c>
      <c r="H187" s="40"/>
      <c r="I187" s="32" t="s">
        <v>25</v>
      </c>
      <c r="J187" s="32" t="s">
        <v>51</v>
      </c>
      <c r="K187" s="51" t="s">
        <v>25</v>
      </c>
      <c r="L187" s="32" t="s">
        <v>40</v>
      </c>
      <c r="M187" s="32" t="s">
        <v>489</v>
      </c>
      <c r="N187" s="24"/>
      <c r="O187" s="34"/>
      <c r="P187" s="57"/>
      <c r="Q187" s="131"/>
      <c r="R187" s="51"/>
      <c r="S187" s="51"/>
      <c r="T187" s="51"/>
      <c r="U187" s="8"/>
      <c r="V187" s="8"/>
      <c r="W187" s="8"/>
      <c r="X187" s="8"/>
      <c r="Y187" s="8"/>
      <c r="Z187" s="8"/>
      <c r="AA187" s="8"/>
      <c r="AB187" s="8"/>
      <c r="AC187" s="8"/>
      <c r="AD187" s="8"/>
      <c r="AE187" s="8"/>
      <c r="AF187" s="8"/>
      <c r="AG187" s="8"/>
      <c r="AH187" s="8"/>
      <c r="AI187" s="8"/>
      <c r="AJ187" s="8"/>
      <c r="AK187" s="8"/>
      <c r="AL187" s="8"/>
      <c r="AM187" s="8"/>
      <c r="AN187" s="8"/>
      <c r="AO187" s="8"/>
      <c r="AP187" s="8"/>
    </row>
    <row r="188" spans="1:42" s="49" customFormat="1" ht="30" x14ac:dyDescent="0.25">
      <c r="A188" s="40" t="s">
        <v>554</v>
      </c>
      <c r="B188" s="40" t="s">
        <v>555</v>
      </c>
      <c r="C188" s="51" t="s">
        <v>545</v>
      </c>
      <c r="D188" s="21">
        <v>157562.024</v>
      </c>
      <c r="E188" s="21">
        <f t="shared" si="4"/>
        <v>20912.074324772711</v>
      </c>
      <c r="F188" s="22">
        <f>ROUND(E188,0)</f>
        <v>20912</v>
      </c>
      <c r="G188" s="38" t="s">
        <v>24</v>
      </c>
      <c r="H188" s="40"/>
      <c r="I188" s="32" t="s">
        <v>25</v>
      </c>
      <c r="J188" s="32" t="s">
        <v>51</v>
      </c>
      <c r="K188" s="51" t="s">
        <v>25</v>
      </c>
      <c r="L188" s="20" t="s">
        <v>52</v>
      </c>
      <c r="M188" s="32" t="s">
        <v>236</v>
      </c>
      <c r="N188" s="24"/>
      <c r="O188" s="34"/>
      <c r="P188" s="51"/>
      <c r="Q188" s="131"/>
      <c r="R188" s="51"/>
      <c r="S188" s="51"/>
      <c r="T188" s="51"/>
      <c r="U188" s="8"/>
      <c r="V188" s="8"/>
      <c r="W188" s="8"/>
      <c r="X188" s="8"/>
      <c r="Y188" s="8"/>
      <c r="Z188" s="8"/>
      <c r="AA188" s="8"/>
      <c r="AB188" s="8"/>
      <c r="AC188" s="8"/>
      <c r="AD188" s="8"/>
      <c r="AE188" s="8"/>
      <c r="AF188" s="8"/>
      <c r="AG188" s="8"/>
      <c r="AH188" s="8"/>
      <c r="AI188" s="8"/>
      <c r="AJ188" s="8"/>
      <c r="AK188" s="8"/>
      <c r="AL188" s="8"/>
      <c r="AM188" s="8"/>
      <c r="AN188" s="8"/>
      <c r="AO188" s="8"/>
      <c r="AP188" s="8"/>
    </row>
    <row r="189" spans="1:42" s="49" customFormat="1" ht="30" x14ac:dyDescent="0.25">
      <c r="A189" s="40" t="s">
        <v>556</v>
      </c>
      <c r="B189" s="40" t="s">
        <v>557</v>
      </c>
      <c r="C189" s="51" t="s">
        <v>558</v>
      </c>
      <c r="D189" s="21"/>
      <c r="E189" s="21"/>
      <c r="F189" s="22">
        <v>17200</v>
      </c>
      <c r="G189" s="38" t="s">
        <v>24</v>
      </c>
      <c r="H189" s="40"/>
      <c r="I189" s="32" t="s">
        <v>25</v>
      </c>
      <c r="J189" s="32" t="s">
        <v>51</v>
      </c>
      <c r="K189" s="51" t="s">
        <v>25</v>
      </c>
      <c r="L189" s="20" t="s">
        <v>52</v>
      </c>
      <c r="M189" s="32" t="s">
        <v>56</v>
      </c>
      <c r="N189" s="24"/>
      <c r="O189" s="34"/>
      <c r="P189" s="51"/>
      <c r="Q189" s="131"/>
      <c r="R189" s="51"/>
      <c r="S189" s="51"/>
      <c r="T189" s="51"/>
      <c r="U189" s="8"/>
      <c r="V189" s="8"/>
      <c r="W189" s="8"/>
      <c r="X189" s="8"/>
      <c r="Y189" s="8"/>
      <c r="Z189" s="8"/>
      <c r="AA189" s="8"/>
      <c r="AB189" s="8"/>
      <c r="AC189" s="8"/>
      <c r="AD189" s="8"/>
      <c r="AE189" s="8"/>
      <c r="AF189" s="8"/>
      <c r="AG189" s="8"/>
      <c r="AH189" s="8"/>
      <c r="AI189" s="8"/>
      <c r="AJ189" s="8"/>
      <c r="AK189" s="8"/>
      <c r="AL189" s="8"/>
      <c r="AM189" s="8"/>
      <c r="AN189" s="8"/>
      <c r="AO189" s="8"/>
      <c r="AP189" s="8"/>
    </row>
    <row r="190" spans="1:42" s="49" customFormat="1" ht="30" x14ac:dyDescent="0.25">
      <c r="A190" s="17" t="s">
        <v>559</v>
      </c>
      <c r="B190" s="40" t="s">
        <v>560</v>
      </c>
      <c r="C190" s="51" t="s">
        <v>561</v>
      </c>
      <c r="D190" s="21">
        <f>16548+5460+12250+12250</f>
        <v>46508</v>
      </c>
      <c r="E190" s="21">
        <f t="shared" si="4"/>
        <v>6172.6723737474285</v>
      </c>
      <c r="F190" s="22">
        <v>18750</v>
      </c>
      <c r="G190" s="38" t="s">
        <v>24</v>
      </c>
      <c r="H190" s="40"/>
      <c r="I190" s="32" t="s">
        <v>38</v>
      </c>
      <c r="J190" s="32" t="s">
        <v>51</v>
      </c>
      <c r="K190" s="32" t="s">
        <v>25</v>
      </c>
      <c r="L190" s="20" t="s">
        <v>52</v>
      </c>
      <c r="M190" s="32" t="s">
        <v>56</v>
      </c>
      <c r="N190" s="24"/>
      <c r="O190" s="34"/>
      <c r="P190" s="51"/>
      <c r="Q190" s="131"/>
      <c r="R190" s="51"/>
      <c r="S190" s="51"/>
      <c r="T190" s="51"/>
      <c r="U190" s="8"/>
      <c r="V190" s="8"/>
      <c r="W190" s="8"/>
      <c r="X190" s="8"/>
      <c r="Y190" s="8"/>
      <c r="Z190" s="8"/>
      <c r="AA190" s="8"/>
      <c r="AB190" s="8"/>
      <c r="AC190" s="8"/>
      <c r="AD190" s="8"/>
      <c r="AE190" s="8"/>
      <c r="AF190" s="8"/>
      <c r="AG190" s="8"/>
      <c r="AH190" s="8"/>
      <c r="AI190" s="8"/>
      <c r="AJ190" s="8"/>
      <c r="AK190" s="8"/>
      <c r="AL190" s="8"/>
      <c r="AM190" s="8"/>
      <c r="AN190" s="8"/>
      <c r="AO190" s="8"/>
      <c r="AP190" s="8"/>
    </row>
    <row r="191" spans="1:42" s="49" customFormat="1" ht="30" x14ac:dyDescent="0.25">
      <c r="A191" s="17" t="s">
        <v>562</v>
      </c>
      <c r="B191" s="40" t="s">
        <v>563</v>
      </c>
      <c r="C191" s="51" t="s">
        <v>564</v>
      </c>
      <c r="D191" s="21">
        <v>52000</v>
      </c>
      <c r="E191" s="21">
        <f t="shared" si="4"/>
        <v>6901.5860375605544</v>
      </c>
      <c r="F191" s="22">
        <v>15890</v>
      </c>
      <c r="G191" s="38" t="s">
        <v>24</v>
      </c>
      <c r="H191" s="40"/>
      <c r="I191" s="32" t="s">
        <v>25</v>
      </c>
      <c r="J191" s="32" t="s">
        <v>51</v>
      </c>
      <c r="K191" s="51" t="s">
        <v>25</v>
      </c>
      <c r="L191" s="32" t="s">
        <v>27</v>
      </c>
      <c r="M191" s="32" t="s">
        <v>565</v>
      </c>
      <c r="N191" s="34"/>
      <c r="O191" s="34"/>
      <c r="P191" s="51"/>
      <c r="Q191" s="131"/>
      <c r="R191" s="51"/>
      <c r="S191" s="51"/>
      <c r="T191" s="51"/>
      <c r="U191" s="8"/>
      <c r="V191" s="8"/>
      <c r="W191" s="8"/>
      <c r="X191" s="8"/>
      <c r="Y191" s="8"/>
      <c r="Z191" s="8"/>
      <c r="AA191" s="8"/>
      <c r="AB191" s="8"/>
      <c r="AC191" s="8"/>
      <c r="AD191" s="8"/>
      <c r="AE191" s="8"/>
      <c r="AF191" s="8"/>
      <c r="AG191" s="8"/>
      <c r="AH191" s="8"/>
      <c r="AI191" s="8"/>
      <c r="AJ191" s="8"/>
      <c r="AK191" s="8"/>
      <c r="AL191" s="8"/>
      <c r="AM191" s="8"/>
      <c r="AN191" s="8"/>
      <c r="AO191" s="8"/>
      <c r="AP191" s="8"/>
    </row>
    <row r="192" spans="1:42" s="49" customFormat="1" ht="30" x14ac:dyDescent="0.25">
      <c r="A192" s="17" t="s">
        <v>566</v>
      </c>
      <c r="B192" s="40" t="s">
        <v>567</v>
      </c>
      <c r="C192" s="51" t="s">
        <v>568</v>
      </c>
      <c r="D192" s="21">
        <v>52000</v>
      </c>
      <c r="E192" s="21">
        <f t="shared" si="4"/>
        <v>6901.5860375605544</v>
      </c>
      <c r="F192" s="22">
        <f>ROUND(E192,0)</f>
        <v>6902</v>
      </c>
      <c r="G192" s="38" t="s">
        <v>24</v>
      </c>
      <c r="H192" s="40"/>
      <c r="I192" s="32" t="s">
        <v>25</v>
      </c>
      <c r="J192" s="32" t="s">
        <v>51</v>
      </c>
      <c r="K192" s="51" t="s">
        <v>25</v>
      </c>
      <c r="L192" s="32" t="s">
        <v>27</v>
      </c>
      <c r="M192" s="32" t="s">
        <v>236</v>
      </c>
      <c r="N192" s="34"/>
      <c r="O192" s="34"/>
      <c r="P192" s="51"/>
      <c r="Q192" s="131"/>
      <c r="R192" s="51"/>
      <c r="S192" s="51"/>
      <c r="T192" s="51"/>
      <c r="U192" s="8"/>
      <c r="V192" s="8"/>
      <c r="W192" s="8"/>
      <c r="X192" s="8"/>
      <c r="Y192" s="8"/>
      <c r="Z192" s="8"/>
      <c r="AA192" s="8"/>
      <c r="AB192" s="8"/>
      <c r="AC192" s="8"/>
      <c r="AD192" s="8"/>
      <c r="AE192" s="8"/>
      <c r="AF192" s="8"/>
      <c r="AG192" s="8"/>
      <c r="AH192" s="8"/>
      <c r="AI192" s="8"/>
      <c r="AJ192" s="8"/>
      <c r="AK192" s="8"/>
      <c r="AL192" s="8"/>
      <c r="AM192" s="8"/>
      <c r="AN192" s="8"/>
      <c r="AO192" s="8"/>
      <c r="AP192" s="8"/>
    </row>
    <row r="193" spans="1:42" s="49" customFormat="1" ht="30" x14ac:dyDescent="0.25">
      <c r="A193" s="40" t="s">
        <v>569</v>
      </c>
      <c r="B193" s="17" t="s">
        <v>570</v>
      </c>
      <c r="C193" s="51" t="s">
        <v>545</v>
      </c>
      <c r="D193" s="21">
        <v>40000</v>
      </c>
      <c r="E193" s="21">
        <f t="shared" si="4"/>
        <v>5308.9123365850419</v>
      </c>
      <c r="F193" s="22">
        <f>ROUND(E193,0)</f>
        <v>5309</v>
      </c>
      <c r="G193" s="38" t="s">
        <v>24</v>
      </c>
      <c r="H193" s="40"/>
      <c r="I193" s="32" t="s">
        <v>25</v>
      </c>
      <c r="J193" s="32" t="s">
        <v>51</v>
      </c>
      <c r="K193" s="51" t="s">
        <v>25</v>
      </c>
      <c r="L193" s="32" t="s">
        <v>27</v>
      </c>
      <c r="M193" s="32" t="s">
        <v>236</v>
      </c>
      <c r="N193" s="34"/>
      <c r="O193" s="34"/>
      <c r="P193" s="51"/>
      <c r="Q193" s="131"/>
      <c r="R193" s="51"/>
      <c r="S193" s="51"/>
      <c r="T193" s="51"/>
      <c r="U193" s="8"/>
      <c r="V193" s="8"/>
      <c r="W193" s="8"/>
      <c r="X193" s="8"/>
      <c r="Y193" s="8"/>
      <c r="Z193" s="8"/>
      <c r="AA193" s="8"/>
      <c r="AB193" s="8"/>
      <c r="AC193" s="8"/>
      <c r="AD193" s="8"/>
      <c r="AE193" s="8"/>
      <c r="AF193" s="8"/>
      <c r="AG193" s="8"/>
      <c r="AH193" s="8"/>
      <c r="AI193" s="8"/>
      <c r="AJ193" s="8"/>
      <c r="AK193" s="8"/>
      <c r="AL193" s="8"/>
      <c r="AM193" s="8"/>
      <c r="AN193" s="8"/>
      <c r="AO193" s="8"/>
      <c r="AP193" s="8"/>
    </row>
    <row r="194" spans="1:42" s="49" customFormat="1" ht="30" x14ac:dyDescent="0.25">
      <c r="A194" s="40" t="s">
        <v>571</v>
      </c>
      <c r="B194" s="17" t="s">
        <v>572</v>
      </c>
      <c r="C194" s="51" t="s">
        <v>573</v>
      </c>
      <c r="D194" s="21">
        <v>71000</v>
      </c>
      <c r="E194" s="21">
        <f t="shared" si="4"/>
        <v>9423.3193974384485</v>
      </c>
      <c r="F194" s="22">
        <v>9423</v>
      </c>
      <c r="G194" s="38" t="s">
        <v>24</v>
      </c>
      <c r="H194" s="40"/>
      <c r="I194" s="32" t="s">
        <v>25</v>
      </c>
      <c r="J194" s="32" t="s">
        <v>51</v>
      </c>
      <c r="K194" s="51" t="s">
        <v>25</v>
      </c>
      <c r="L194" s="20" t="s">
        <v>52</v>
      </c>
      <c r="M194" s="32" t="s">
        <v>236</v>
      </c>
      <c r="N194" s="24"/>
      <c r="O194" s="34"/>
      <c r="P194" s="51"/>
      <c r="Q194" s="131"/>
      <c r="R194" s="51"/>
      <c r="S194" s="51"/>
      <c r="T194" s="51"/>
      <c r="U194" s="8"/>
      <c r="V194" s="8"/>
      <c r="W194" s="8"/>
      <c r="X194" s="8"/>
      <c r="Y194" s="8"/>
      <c r="Z194" s="8"/>
      <c r="AA194" s="8"/>
      <c r="AB194" s="8"/>
      <c r="AC194" s="8"/>
      <c r="AD194" s="8"/>
      <c r="AE194" s="8"/>
      <c r="AF194" s="8"/>
      <c r="AG194" s="8"/>
      <c r="AH194" s="8"/>
      <c r="AI194" s="8"/>
      <c r="AJ194" s="8"/>
      <c r="AK194" s="8"/>
      <c r="AL194" s="8"/>
      <c r="AM194" s="8"/>
      <c r="AN194" s="8"/>
      <c r="AO194" s="8"/>
      <c r="AP194" s="8"/>
    </row>
    <row r="195" spans="1:42" s="49" customFormat="1" ht="30" x14ac:dyDescent="0.25">
      <c r="A195" s="79" t="s">
        <v>574</v>
      </c>
      <c r="B195" s="17" t="s">
        <v>575</v>
      </c>
      <c r="C195" s="32" t="s">
        <v>576</v>
      </c>
      <c r="D195" s="21"/>
      <c r="E195" s="21"/>
      <c r="F195" s="22">
        <v>8500</v>
      </c>
      <c r="G195" s="38" t="s">
        <v>24</v>
      </c>
      <c r="H195" s="40"/>
      <c r="I195" s="32" t="s">
        <v>25</v>
      </c>
      <c r="J195" s="32" t="s">
        <v>51</v>
      </c>
      <c r="K195" s="51" t="s">
        <v>25</v>
      </c>
      <c r="L195" s="20" t="s">
        <v>40</v>
      </c>
      <c r="M195" s="32" t="s">
        <v>139</v>
      </c>
      <c r="N195" s="122"/>
      <c r="O195" s="122"/>
      <c r="P195" s="51"/>
      <c r="Q195" s="131"/>
      <c r="R195" s="51"/>
      <c r="S195" s="51"/>
      <c r="T195" s="51"/>
      <c r="U195" s="8"/>
      <c r="V195" s="8"/>
      <c r="W195" s="8"/>
      <c r="X195" s="8"/>
      <c r="Y195" s="8"/>
      <c r="Z195" s="8"/>
      <c r="AA195" s="8"/>
      <c r="AB195" s="8"/>
      <c r="AC195" s="8"/>
      <c r="AD195" s="8"/>
      <c r="AE195" s="8"/>
      <c r="AF195" s="8"/>
      <c r="AG195" s="8"/>
      <c r="AH195" s="8"/>
      <c r="AI195" s="8"/>
      <c r="AJ195" s="8"/>
      <c r="AK195" s="8"/>
      <c r="AL195" s="8"/>
      <c r="AM195" s="8"/>
      <c r="AN195" s="8"/>
      <c r="AO195" s="8"/>
      <c r="AP195" s="8"/>
    </row>
    <row r="196" spans="1:42" s="49" customFormat="1" hidden="1" x14ac:dyDescent="0.25">
      <c r="A196" s="153" t="s">
        <v>577</v>
      </c>
      <c r="B196" s="154" t="s">
        <v>578</v>
      </c>
      <c r="C196" s="155" t="s">
        <v>579</v>
      </c>
      <c r="D196" s="156"/>
      <c r="E196" s="156"/>
      <c r="F196" s="156">
        <v>35000</v>
      </c>
      <c r="G196" s="157" t="s">
        <v>37</v>
      </c>
      <c r="H196" s="158"/>
      <c r="I196" s="155" t="s">
        <v>25</v>
      </c>
      <c r="J196" s="155" t="s">
        <v>51</v>
      </c>
      <c r="K196" s="159" t="s">
        <v>25</v>
      </c>
      <c r="L196" s="155" t="s">
        <v>27</v>
      </c>
      <c r="M196" s="155" t="s">
        <v>56</v>
      </c>
      <c r="N196" s="160" t="s">
        <v>243</v>
      </c>
      <c r="O196" s="160" t="s">
        <v>580</v>
      </c>
      <c r="P196" s="159"/>
      <c r="Q196" s="131"/>
      <c r="R196" s="51"/>
      <c r="S196" s="51"/>
      <c r="T196" s="51"/>
      <c r="U196" s="8"/>
      <c r="V196" s="8"/>
      <c r="W196" s="8"/>
      <c r="X196" s="8"/>
      <c r="Y196" s="8"/>
      <c r="Z196" s="8"/>
      <c r="AA196" s="8"/>
      <c r="AB196" s="8"/>
      <c r="AC196" s="8"/>
      <c r="AD196" s="8"/>
      <c r="AE196" s="8"/>
      <c r="AF196" s="8"/>
      <c r="AG196" s="8"/>
      <c r="AH196" s="8"/>
      <c r="AI196" s="8"/>
      <c r="AJ196" s="8"/>
      <c r="AK196" s="8"/>
      <c r="AL196" s="8"/>
      <c r="AM196" s="8"/>
      <c r="AN196" s="8"/>
      <c r="AO196" s="8"/>
      <c r="AP196" s="8"/>
    </row>
    <row r="197" spans="1:42" s="49" customFormat="1" x14ac:dyDescent="0.25">
      <c r="A197" s="98" t="s">
        <v>581</v>
      </c>
      <c r="B197" s="98"/>
      <c r="C197" s="98"/>
      <c r="D197" s="98"/>
      <c r="E197" s="98"/>
      <c r="F197" s="45"/>
      <c r="G197" s="98"/>
      <c r="H197" s="98"/>
      <c r="I197" s="98"/>
      <c r="J197" s="98"/>
      <c r="K197" s="98"/>
      <c r="L197" s="98"/>
      <c r="M197" s="98"/>
      <c r="N197" s="98"/>
      <c r="O197" s="161"/>
      <c r="P197" s="98"/>
      <c r="Q197" s="131"/>
      <c r="R197" s="51"/>
      <c r="S197" s="51"/>
      <c r="T197" s="51"/>
      <c r="U197" s="8"/>
      <c r="V197" s="8"/>
      <c r="W197" s="8"/>
      <c r="X197" s="8"/>
      <c r="Y197" s="8"/>
      <c r="Z197" s="8"/>
      <c r="AA197" s="8"/>
      <c r="AB197" s="8"/>
      <c r="AC197" s="8"/>
      <c r="AD197" s="8"/>
      <c r="AE197" s="8"/>
      <c r="AF197" s="8"/>
      <c r="AG197" s="8"/>
      <c r="AH197" s="8"/>
      <c r="AI197" s="8"/>
      <c r="AJ197" s="8"/>
      <c r="AK197" s="8"/>
      <c r="AL197" s="8"/>
      <c r="AM197" s="8"/>
      <c r="AN197" s="8"/>
      <c r="AO197" s="8"/>
      <c r="AP197" s="8"/>
    </row>
    <row r="198" spans="1:42" s="49" customFormat="1" ht="30" x14ac:dyDescent="0.25">
      <c r="A198" s="40" t="s">
        <v>582</v>
      </c>
      <c r="B198" s="40" t="s">
        <v>583</v>
      </c>
      <c r="C198" s="51" t="s">
        <v>584</v>
      </c>
      <c r="D198" s="21">
        <v>50000</v>
      </c>
      <c r="E198" s="21">
        <f>D198/7.5345</f>
        <v>6636.1404207313026</v>
      </c>
      <c r="F198" s="22">
        <f>ROUND(E198,0)</f>
        <v>6636</v>
      </c>
      <c r="G198" s="23" t="s">
        <v>24</v>
      </c>
      <c r="H198" s="23"/>
      <c r="I198" s="20" t="s">
        <v>25</v>
      </c>
      <c r="J198" s="20" t="s">
        <v>51</v>
      </c>
      <c r="K198" s="20" t="s">
        <v>25</v>
      </c>
      <c r="L198" s="20" t="s">
        <v>27</v>
      </c>
      <c r="M198" s="20" t="s">
        <v>489</v>
      </c>
      <c r="N198" s="24"/>
      <c r="O198" s="25"/>
      <c r="P198" s="20"/>
      <c r="Q198" s="131"/>
      <c r="R198" s="51"/>
      <c r="S198" s="51"/>
      <c r="T198" s="51"/>
      <c r="U198" s="8"/>
      <c r="V198" s="8"/>
      <c r="W198" s="8"/>
      <c r="X198" s="8"/>
      <c r="Y198" s="8"/>
      <c r="Z198" s="8"/>
      <c r="AA198" s="8"/>
      <c r="AB198" s="8"/>
      <c r="AC198" s="8"/>
      <c r="AD198" s="8"/>
      <c r="AE198" s="8"/>
      <c r="AF198" s="8"/>
      <c r="AG198" s="8"/>
      <c r="AH198" s="8"/>
      <c r="AI198" s="8"/>
      <c r="AJ198" s="8"/>
      <c r="AK198" s="8"/>
      <c r="AL198" s="8"/>
      <c r="AM198" s="8"/>
      <c r="AN198" s="8"/>
      <c r="AO198" s="8"/>
      <c r="AP198" s="8"/>
    </row>
    <row r="199" spans="1:42" s="49" customFormat="1" ht="30" x14ac:dyDescent="0.25">
      <c r="A199" s="40" t="s">
        <v>585</v>
      </c>
      <c r="B199" s="40" t="s">
        <v>586</v>
      </c>
      <c r="C199" s="51" t="s">
        <v>587</v>
      </c>
      <c r="D199" s="21">
        <v>50000</v>
      </c>
      <c r="E199" s="21">
        <f>D199/7.5345</f>
        <v>6636.1404207313026</v>
      </c>
      <c r="F199" s="22">
        <v>6500</v>
      </c>
      <c r="G199" s="23" t="s">
        <v>24</v>
      </c>
      <c r="H199" s="23"/>
      <c r="I199" s="20" t="s">
        <v>25</v>
      </c>
      <c r="J199" s="20" t="s">
        <v>51</v>
      </c>
      <c r="K199" s="20" t="s">
        <v>25</v>
      </c>
      <c r="L199" s="20" t="s">
        <v>52</v>
      </c>
      <c r="M199" s="20" t="s">
        <v>489</v>
      </c>
      <c r="N199" s="24"/>
      <c r="O199" s="25"/>
      <c r="P199" s="20"/>
      <c r="Q199" s="131"/>
      <c r="R199" s="51"/>
      <c r="S199" s="51"/>
      <c r="T199" s="51"/>
      <c r="U199" s="8"/>
      <c r="V199" s="8"/>
      <c r="W199" s="8"/>
      <c r="X199" s="8"/>
      <c r="Y199" s="8"/>
      <c r="Z199" s="8"/>
      <c r="AA199" s="8"/>
      <c r="AB199" s="8"/>
      <c r="AC199" s="8"/>
      <c r="AD199" s="8"/>
      <c r="AE199" s="8"/>
      <c r="AF199" s="8"/>
      <c r="AG199" s="8"/>
      <c r="AH199" s="8"/>
      <c r="AI199" s="8"/>
      <c r="AJ199" s="8"/>
      <c r="AK199" s="8"/>
      <c r="AL199" s="8"/>
      <c r="AM199" s="8"/>
      <c r="AN199" s="8"/>
      <c r="AO199" s="8"/>
      <c r="AP199" s="8"/>
    </row>
    <row r="200" spans="1:42" s="49" customFormat="1" ht="30" x14ac:dyDescent="0.25">
      <c r="A200" s="17" t="s">
        <v>588</v>
      </c>
      <c r="B200" s="40" t="s">
        <v>589</v>
      </c>
      <c r="C200" s="51" t="s">
        <v>590</v>
      </c>
      <c r="D200" s="21">
        <v>52000</v>
      </c>
      <c r="E200" s="21">
        <f>D200/7.5345</f>
        <v>6901.5860375605544</v>
      </c>
      <c r="F200" s="22">
        <v>6000</v>
      </c>
      <c r="G200" s="23" t="s">
        <v>24</v>
      </c>
      <c r="H200" s="40"/>
      <c r="I200" s="32" t="s">
        <v>25</v>
      </c>
      <c r="J200" s="32" t="s">
        <v>51</v>
      </c>
      <c r="K200" s="51" t="s">
        <v>25</v>
      </c>
      <c r="L200" s="20" t="s">
        <v>52</v>
      </c>
      <c r="M200" s="32" t="s">
        <v>56</v>
      </c>
      <c r="N200" s="34"/>
      <c r="O200" s="34"/>
      <c r="P200" s="51"/>
      <c r="Q200" s="131"/>
      <c r="R200" s="51"/>
      <c r="S200" s="51"/>
      <c r="T200" s="51"/>
      <c r="U200" s="8"/>
      <c r="V200" s="8"/>
      <c r="W200" s="8"/>
      <c r="X200" s="8"/>
      <c r="Y200" s="8"/>
      <c r="Z200" s="8"/>
      <c r="AA200" s="8"/>
      <c r="AB200" s="8"/>
      <c r="AC200" s="8"/>
      <c r="AD200" s="8"/>
      <c r="AE200" s="8"/>
      <c r="AF200" s="8"/>
      <c r="AG200" s="8"/>
      <c r="AH200" s="8"/>
      <c r="AI200" s="8"/>
      <c r="AJ200" s="8"/>
      <c r="AK200" s="8"/>
      <c r="AL200" s="8"/>
      <c r="AM200" s="8"/>
      <c r="AN200" s="8"/>
      <c r="AO200" s="8"/>
      <c r="AP200" s="8"/>
    </row>
    <row r="201" spans="1:42" s="49" customFormat="1" ht="30" x14ac:dyDescent="0.25">
      <c r="A201" s="17" t="s">
        <v>591</v>
      </c>
      <c r="B201" s="40" t="s">
        <v>592</v>
      </c>
      <c r="C201" s="51" t="s">
        <v>593</v>
      </c>
      <c r="D201" s="21">
        <v>52000</v>
      </c>
      <c r="E201" s="21">
        <f>D201/7.5345</f>
        <v>6901.5860375605544</v>
      </c>
      <c r="F201" s="22">
        <v>6000</v>
      </c>
      <c r="G201" s="38" t="s">
        <v>24</v>
      </c>
      <c r="H201" s="40"/>
      <c r="I201" s="32" t="s">
        <v>25</v>
      </c>
      <c r="J201" s="32" t="s">
        <v>51</v>
      </c>
      <c r="K201" s="51" t="s">
        <v>25</v>
      </c>
      <c r="L201" s="20" t="s">
        <v>27</v>
      </c>
      <c r="M201" s="32" t="s">
        <v>56</v>
      </c>
      <c r="N201" s="34"/>
      <c r="O201" s="34"/>
      <c r="P201" s="51"/>
      <c r="Q201" s="131"/>
      <c r="R201" s="51"/>
      <c r="S201" s="51"/>
      <c r="T201" s="51"/>
      <c r="U201" s="8"/>
      <c r="V201" s="8"/>
      <c r="W201" s="8"/>
      <c r="X201" s="8"/>
      <c r="Y201" s="8"/>
      <c r="Z201" s="8"/>
      <c r="AA201" s="8"/>
      <c r="AB201" s="8"/>
      <c r="AC201" s="8"/>
      <c r="AD201" s="8"/>
      <c r="AE201" s="8"/>
      <c r="AF201" s="8"/>
      <c r="AG201" s="8"/>
      <c r="AH201" s="8"/>
      <c r="AI201" s="8"/>
      <c r="AJ201" s="8"/>
      <c r="AK201" s="8"/>
      <c r="AL201" s="8"/>
      <c r="AM201" s="8"/>
      <c r="AN201" s="8"/>
      <c r="AO201" s="8"/>
      <c r="AP201" s="8"/>
    </row>
    <row r="202" spans="1:42" s="31" customFormat="1" x14ac:dyDescent="0.25">
      <c r="A202" s="162" t="s">
        <v>594</v>
      </c>
      <c r="B202" s="162"/>
      <c r="C202" s="162"/>
      <c r="D202" s="162"/>
      <c r="E202" s="162"/>
      <c r="F202" s="163"/>
      <c r="G202" s="162"/>
      <c r="H202" s="162"/>
      <c r="I202" s="162"/>
      <c r="J202" s="162"/>
      <c r="K202" s="162"/>
      <c r="L202" s="162"/>
      <c r="M202" s="162"/>
      <c r="N202" s="162"/>
      <c r="O202" s="164"/>
      <c r="P202" s="162"/>
      <c r="Q202" s="162"/>
      <c r="R202" s="162"/>
      <c r="S202" s="162"/>
      <c r="T202" s="162"/>
      <c r="U202" s="8"/>
      <c r="V202" s="8"/>
      <c r="W202" s="8"/>
      <c r="X202" s="8"/>
      <c r="Y202" s="8"/>
      <c r="Z202" s="8"/>
      <c r="AA202" s="8"/>
      <c r="AB202" s="8"/>
      <c r="AC202" s="8"/>
      <c r="AD202" s="8"/>
      <c r="AE202" s="8"/>
      <c r="AF202" s="8"/>
      <c r="AG202" s="8"/>
      <c r="AH202" s="8"/>
      <c r="AI202" s="8"/>
      <c r="AJ202" s="8"/>
      <c r="AK202" s="8"/>
      <c r="AL202" s="8"/>
      <c r="AM202" s="8"/>
      <c r="AN202" s="8"/>
      <c r="AO202" s="8"/>
      <c r="AP202" s="8"/>
    </row>
    <row r="203" spans="1:42" s="118" customFormat="1" ht="30" x14ac:dyDescent="0.25">
      <c r="A203" s="40" t="s">
        <v>595</v>
      </c>
      <c r="B203" s="55" t="s">
        <v>596</v>
      </c>
      <c r="C203" s="51" t="s">
        <v>597</v>
      </c>
      <c r="D203" s="21">
        <v>150000</v>
      </c>
      <c r="E203" s="21">
        <f>D203/7.5345</f>
        <v>19908.421262193908</v>
      </c>
      <c r="F203" s="22">
        <v>26000</v>
      </c>
      <c r="G203" s="43" t="s">
        <v>24</v>
      </c>
      <c r="H203" s="40"/>
      <c r="I203" s="32" t="s">
        <v>25</v>
      </c>
      <c r="J203" s="32" t="s">
        <v>51</v>
      </c>
      <c r="K203" s="34" t="s">
        <v>38</v>
      </c>
      <c r="L203" s="34" t="s">
        <v>52</v>
      </c>
      <c r="M203" s="32" t="s">
        <v>56</v>
      </c>
      <c r="N203" s="24"/>
      <c r="O203" s="20"/>
      <c r="P203" s="51"/>
      <c r="Q203" s="121"/>
      <c r="R203" s="121"/>
      <c r="S203" s="121"/>
      <c r="T203" s="121"/>
      <c r="U203" s="8"/>
      <c r="V203" s="8"/>
      <c r="W203" s="8"/>
      <c r="X203" s="8"/>
      <c r="Y203" s="8"/>
      <c r="Z203" s="8"/>
      <c r="AA203" s="8"/>
      <c r="AB203" s="8"/>
      <c r="AC203" s="8"/>
      <c r="AD203" s="8"/>
      <c r="AE203" s="8"/>
      <c r="AF203" s="8"/>
      <c r="AG203" s="8"/>
      <c r="AH203" s="8"/>
      <c r="AI203" s="8"/>
      <c r="AJ203" s="8"/>
      <c r="AK203" s="8"/>
      <c r="AL203" s="8"/>
      <c r="AM203" s="8"/>
      <c r="AN203" s="8"/>
      <c r="AO203" s="8"/>
      <c r="AP203" s="8"/>
    </row>
    <row r="204" spans="1:42" s="118" customFormat="1" ht="30" x14ac:dyDescent="0.25">
      <c r="A204" s="40" t="s">
        <v>598</v>
      </c>
      <c r="B204" s="55" t="s">
        <v>599</v>
      </c>
      <c r="C204" s="51" t="s">
        <v>600</v>
      </c>
      <c r="D204" s="21">
        <v>150000</v>
      </c>
      <c r="E204" s="21">
        <f>D204/7.5345</f>
        <v>19908.421262193908</v>
      </c>
      <c r="F204" s="22">
        <v>7500</v>
      </c>
      <c r="G204" s="43" t="s">
        <v>24</v>
      </c>
      <c r="H204" s="40"/>
      <c r="I204" s="32" t="s">
        <v>25</v>
      </c>
      <c r="J204" s="32" t="s">
        <v>51</v>
      </c>
      <c r="K204" s="34" t="s">
        <v>25</v>
      </c>
      <c r="L204" s="34" t="s">
        <v>52</v>
      </c>
      <c r="M204" s="32" t="s">
        <v>56</v>
      </c>
      <c r="N204" s="24"/>
      <c r="O204" s="20"/>
      <c r="P204" s="51"/>
      <c r="Q204" s="121"/>
      <c r="R204" s="121"/>
      <c r="S204" s="121"/>
      <c r="T204" s="121"/>
      <c r="U204" s="8"/>
      <c r="V204" s="8"/>
      <c r="W204" s="8"/>
      <c r="X204" s="8"/>
      <c r="Y204" s="8"/>
      <c r="Z204" s="8"/>
      <c r="AA204" s="8"/>
      <c r="AB204" s="8"/>
      <c r="AC204" s="8"/>
      <c r="AD204" s="8"/>
      <c r="AE204" s="8"/>
      <c r="AF204" s="8"/>
      <c r="AG204" s="8"/>
      <c r="AH204" s="8"/>
      <c r="AI204" s="8"/>
      <c r="AJ204" s="8"/>
      <c r="AK204" s="8"/>
      <c r="AL204" s="8"/>
      <c r="AM204" s="8"/>
      <c r="AN204" s="8"/>
      <c r="AO204" s="8"/>
      <c r="AP204" s="8"/>
    </row>
    <row r="205" spans="1:42" s="118" customFormat="1" ht="30" x14ac:dyDescent="0.25">
      <c r="A205" s="40" t="s">
        <v>601</v>
      </c>
      <c r="B205" s="55" t="s">
        <v>602</v>
      </c>
      <c r="C205" s="51" t="s">
        <v>603</v>
      </c>
      <c r="D205" s="21">
        <v>150000</v>
      </c>
      <c r="E205" s="21">
        <f>D205/7.5345</f>
        <v>19908.421262193908</v>
      </c>
      <c r="F205" s="22">
        <v>6000</v>
      </c>
      <c r="G205" s="43" t="s">
        <v>24</v>
      </c>
      <c r="H205" s="40"/>
      <c r="I205" s="32" t="s">
        <v>25</v>
      </c>
      <c r="J205" s="32" t="s">
        <v>51</v>
      </c>
      <c r="K205" s="34" t="s">
        <v>38</v>
      </c>
      <c r="L205" s="20" t="s">
        <v>27</v>
      </c>
      <c r="M205" s="32" t="s">
        <v>56</v>
      </c>
      <c r="N205" s="24"/>
      <c r="O205" s="20"/>
      <c r="P205" s="51"/>
      <c r="Q205" s="121"/>
      <c r="R205" s="121"/>
      <c r="S205" s="121"/>
      <c r="T205" s="121"/>
      <c r="U205" s="8"/>
      <c r="V205" s="8"/>
      <c r="W205" s="8"/>
      <c r="X205" s="8"/>
      <c r="Y205" s="8"/>
      <c r="Z205" s="8"/>
      <c r="AA205" s="8"/>
      <c r="AB205" s="8"/>
      <c r="AC205" s="8"/>
      <c r="AD205" s="8"/>
      <c r="AE205" s="8"/>
      <c r="AF205" s="8"/>
      <c r="AG205" s="8"/>
      <c r="AH205" s="8"/>
      <c r="AI205" s="8"/>
      <c r="AJ205" s="8"/>
      <c r="AK205" s="8"/>
      <c r="AL205" s="8"/>
      <c r="AM205" s="8"/>
      <c r="AN205" s="8"/>
      <c r="AO205" s="8"/>
      <c r="AP205" s="8"/>
    </row>
    <row r="206" spans="1:42" s="118" customFormat="1" ht="30" x14ac:dyDescent="0.25">
      <c r="A206" s="40" t="s">
        <v>604</v>
      </c>
      <c r="B206" s="55" t="s">
        <v>605</v>
      </c>
      <c r="C206" s="51">
        <v>39221130</v>
      </c>
      <c r="D206" s="21"/>
      <c r="E206" s="21"/>
      <c r="F206" s="22">
        <v>9700</v>
      </c>
      <c r="G206" s="43" t="s">
        <v>24</v>
      </c>
      <c r="H206" s="40"/>
      <c r="I206" s="32" t="s">
        <v>25</v>
      </c>
      <c r="J206" s="32" t="s">
        <v>51</v>
      </c>
      <c r="K206" s="34" t="s">
        <v>25</v>
      </c>
      <c r="L206" s="20" t="s">
        <v>40</v>
      </c>
      <c r="M206" s="32" t="s">
        <v>56</v>
      </c>
      <c r="N206" s="29"/>
      <c r="O206" s="58"/>
      <c r="P206" s="57"/>
      <c r="Q206" s="165"/>
      <c r="R206" s="165"/>
      <c r="S206" s="165"/>
      <c r="T206" s="165"/>
      <c r="U206" s="8"/>
      <c r="V206" s="8"/>
      <c r="W206" s="8"/>
      <c r="X206" s="8"/>
      <c r="Y206" s="8"/>
      <c r="Z206" s="8"/>
      <c r="AA206" s="8"/>
      <c r="AB206" s="8"/>
      <c r="AC206" s="8"/>
      <c r="AD206" s="8"/>
      <c r="AE206" s="8"/>
      <c r="AF206" s="8"/>
      <c r="AG206" s="8"/>
      <c r="AH206" s="8"/>
      <c r="AI206" s="8"/>
      <c r="AJ206" s="8"/>
      <c r="AK206" s="8"/>
      <c r="AL206" s="8"/>
      <c r="AM206" s="8"/>
      <c r="AN206" s="8"/>
      <c r="AO206" s="8"/>
      <c r="AP206" s="8"/>
    </row>
    <row r="207" spans="1:42" s="118" customFormat="1" ht="30" x14ac:dyDescent="0.25">
      <c r="A207" s="40" t="s">
        <v>606</v>
      </c>
      <c r="B207" s="55" t="s">
        <v>607</v>
      </c>
      <c r="C207" s="51" t="s">
        <v>608</v>
      </c>
      <c r="D207" s="21">
        <v>150000</v>
      </c>
      <c r="E207" s="21">
        <v>19908.421262193908</v>
      </c>
      <c r="F207" s="166" t="s">
        <v>609</v>
      </c>
      <c r="G207" s="43" t="s">
        <v>24</v>
      </c>
      <c r="H207" s="40"/>
      <c r="I207" s="32" t="s">
        <v>25</v>
      </c>
      <c r="J207" s="32" t="s">
        <v>51</v>
      </c>
      <c r="K207" s="34" t="s">
        <v>25</v>
      </c>
      <c r="L207" s="34" t="s">
        <v>52</v>
      </c>
      <c r="M207" s="32" t="s">
        <v>56</v>
      </c>
      <c r="N207" s="34"/>
      <c r="O207" s="81"/>
      <c r="P207" s="51"/>
      <c r="Q207" s="165"/>
      <c r="R207" s="165"/>
      <c r="S207" s="165"/>
      <c r="T207" s="165"/>
      <c r="U207" s="8"/>
      <c r="V207" s="8"/>
      <c r="W207" s="8"/>
      <c r="X207" s="8"/>
      <c r="Y207" s="8"/>
      <c r="Z207" s="8"/>
      <c r="AA207" s="8"/>
      <c r="AB207" s="8"/>
      <c r="AC207" s="8"/>
      <c r="AD207" s="8"/>
      <c r="AE207" s="8"/>
      <c r="AF207" s="8"/>
      <c r="AG207" s="8"/>
      <c r="AH207" s="8"/>
      <c r="AI207" s="8"/>
      <c r="AJ207" s="8"/>
      <c r="AK207" s="8"/>
      <c r="AL207" s="8"/>
      <c r="AM207" s="8"/>
      <c r="AN207" s="8"/>
      <c r="AO207" s="8"/>
      <c r="AP207" s="8"/>
    </row>
    <row r="208" spans="1:42" s="118" customFormat="1" ht="30" x14ac:dyDescent="0.25">
      <c r="A208" s="106" t="s">
        <v>610</v>
      </c>
      <c r="B208" s="167" t="s">
        <v>611</v>
      </c>
      <c r="C208" s="168">
        <v>42123000</v>
      </c>
      <c r="D208" s="169"/>
      <c r="E208" s="169"/>
      <c r="F208" s="44">
        <v>5500</v>
      </c>
      <c r="G208" s="103" t="s">
        <v>24</v>
      </c>
      <c r="H208" s="170"/>
      <c r="I208" s="84" t="s">
        <v>25</v>
      </c>
      <c r="J208" s="84" t="s">
        <v>51</v>
      </c>
      <c r="K208" s="122" t="s">
        <v>25</v>
      </c>
      <c r="L208" s="122" t="s">
        <v>40</v>
      </c>
      <c r="M208" s="84" t="s">
        <v>56</v>
      </c>
      <c r="N208" s="122" t="s">
        <v>612</v>
      </c>
      <c r="O208" s="168" t="s">
        <v>613</v>
      </c>
      <c r="P208" s="57"/>
      <c r="Q208" s="165"/>
      <c r="R208" s="165"/>
      <c r="S208" s="165"/>
      <c r="T208" s="165"/>
      <c r="U208" s="8"/>
      <c r="V208" s="8"/>
      <c r="W208" s="8"/>
      <c r="X208" s="8"/>
      <c r="Y208" s="8"/>
      <c r="Z208" s="8"/>
      <c r="AA208" s="8"/>
      <c r="AB208" s="8"/>
      <c r="AC208" s="8"/>
      <c r="AD208" s="8"/>
      <c r="AE208" s="8"/>
      <c r="AF208" s="8"/>
      <c r="AG208" s="8"/>
      <c r="AH208" s="8"/>
      <c r="AI208" s="8"/>
      <c r="AJ208" s="8"/>
      <c r="AK208" s="8"/>
      <c r="AL208" s="8"/>
      <c r="AM208" s="8"/>
      <c r="AN208" s="8"/>
      <c r="AO208" s="8"/>
      <c r="AP208" s="8"/>
    </row>
    <row r="209" spans="1:42" s="118" customFormat="1" ht="30" x14ac:dyDescent="0.25">
      <c r="A209" s="40" t="s">
        <v>614</v>
      </c>
      <c r="B209" s="171" t="s">
        <v>615</v>
      </c>
      <c r="C209" s="172" t="s">
        <v>616</v>
      </c>
      <c r="D209" s="173"/>
      <c r="E209" s="173"/>
      <c r="F209" s="174">
        <v>5425</v>
      </c>
      <c r="G209" s="43" t="s">
        <v>24</v>
      </c>
      <c r="H209" s="175"/>
      <c r="I209" s="172" t="s">
        <v>25</v>
      </c>
      <c r="J209" s="172" t="s">
        <v>51</v>
      </c>
      <c r="K209" s="176" t="s">
        <v>25</v>
      </c>
      <c r="L209" s="176" t="s">
        <v>27</v>
      </c>
      <c r="M209" s="172" t="s">
        <v>489</v>
      </c>
      <c r="N209" s="176"/>
      <c r="O209" s="81"/>
      <c r="P209" s="81"/>
      <c r="Q209" s="165"/>
      <c r="R209" s="165"/>
      <c r="S209" s="165"/>
      <c r="T209" s="165"/>
      <c r="U209" s="8"/>
      <c r="V209" s="8"/>
      <c r="W209" s="8"/>
      <c r="X209" s="8"/>
      <c r="Y209" s="8"/>
      <c r="Z209" s="8"/>
      <c r="AA209" s="8"/>
      <c r="AB209" s="8"/>
      <c r="AC209" s="8"/>
      <c r="AD209" s="8"/>
      <c r="AE209" s="8"/>
      <c r="AF209" s="8"/>
      <c r="AG209" s="8"/>
      <c r="AH209" s="8"/>
      <c r="AI209" s="8"/>
      <c r="AJ209" s="8"/>
      <c r="AK209" s="8"/>
      <c r="AL209" s="8"/>
      <c r="AM209" s="8"/>
      <c r="AN209" s="8"/>
      <c r="AO209" s="8"/>
      <c r="AP209" s="8"/>
    </row>
    <row r="210" spans="1:42" s="111" customFormat="1" x14ac:dyDescent="0.25">
      <c r="A210" s="177" t="s">
        <v>617</v>
      </c>
      <c r="B210" s="177"/>
      <c r="C210" s="177"/>
      <c r="D210" s="177"/>
      <c r="E210" s="177"/>
      <c r="F210" s="178"/>
      <c r="G210" s="177"/>
      <c r="H210" s="177"/>
      <c r="I210" s="177"/>
      <c r="J210" s="177"/>
      <c r="K210" s="177"/>
      <c r="L210" s="177"/>
      <c r="M210" s="177"/>
      <c r="N210" s="177"/>
      <c r="O210" s="179"/>
      <c r="P210" s="177"/>
      <c r="Q210" s="177"/>
      <c r="R210" s="177"/>
      <c r="S210" s="177"/>
      <c r="T210" s="177"/>
      <c r="U210" s="8"/>
      <c r="V210" s="8"/>
      <c r="W210" s="8"/>
      <c r="X210" s="8"/>
      <c r="Y210" s="8"/>
      <c r="Z210" s="8"/>
      <c r="AA210" s="8"/>
      <c r="AB210" s="8"/>
      <c r="AC210" s="8"/>
      <c r="AD210" s="8"/>
      <c r="AE210" s="8"/>
      <c r="AF210" s="8"/>
      <c r="AG210" s="8"/>
      <c r="AH210" s="8"/>
      <c r="AI210" s="8"/>
      <c r="AJ210" s="8"/>
      <c r="AK210" s="8"/>
      <c r="AL210" s="8"/>
      <c r="AM210" s="8"/>
      <c r="AN210" s="8"/>
      <c r="AO210" s="8"/>
      <c r="AP210" s="8"/>
    </row>
    <row r="211" spans="1:42" s="111" customFormat="1" ht="60" x14ac:dyDescent="0.25">
      <c r="A211" s="23" t="s">
        <v>618</v>
      </c>
      <c r="B211" s="53" t="s">
        <v>619</v>
      </c>
      <c r="C211" s="25">
        <v>48000000</v>
      </c>
      <c r="D211" s="22">
        <v>150000</v>
      </c>
      <c r="E211" s="22">
        <f>D211/7.5345</f>
        <v>19908.421262193908</v>
      </c>
      <c r="F211" s="174">
        <v>11439.42</v>
      </c>
      <c r="G211" s="38" t="s">
        <v>37</v>
      </c>
      <c r="H211" s="23"/>
      <c r="I211" s="20" t="s">
        <v>25</v>
      </c>
      <c r="J211" s="20" t="s">
        <v>423</v>
      </c>
      <c r="K211" s="24" t="s">
        <v>25</v>
      </c>
      <c r="L211" s="20" t="s">
        <v>52</v>
      </c>
      <c r="M211" s="20" t="s">
        <v>512</v>
      </c>
      <c r="N211" s="24" t="s">
        <v>620</v>
      </c>
      <c r="O211" s="29"/>
      <c r="P211" s="25"/>
      <c r="Q211" s="177"/>
      <c r="R211" s="177"/>
      <c r="S211" s="177"/>
      <c r="T211" s="177"/>
      <c r="U211" s="8"/>
      <c r="V211" s="8"/>
      <c r="W211" s="8"/>
      <c r="X211" s="8"/>
      <c r="Y211" s="8"/>
      <c r="Z211" s="8"/>
      <c r="AA211" s="8"/>
      <c r="AB211" s="8"/>
      <c r="AC211" s="8"/>
      <c r="AD211" s="8"/>
      <c r="AE211" s="8"/>
      <c r="AF211" s="8"/>
      <c r="AG211" s="8"/>
      <c r="AH211" s="8"/>
      <c r="AI211" s="8"/>
      <c r="AJ211" s="8"/>
      <c r="AK211" s="8"/>
      <c r="AL211" s="8"/>
      <c r="AM211" s="8"/>
      <c r="AN211" s="8"/>
      <c r="AO211" s="8"/>
      <c r="AP211" s="8"/>
    </row>
    <row r="212" spans="1:42" s="111" customFormat="1" ht="30" x14ac:dyDescent="0.25">
      <c r="A212" s="23" t="s">
        <v>621</v>
      </c>
      <c r="B212" s="53" t="s">
        <v>622</v>
      </c>
      <c r="C212" s="25">
        <v>72000000</v>
      </c>
      <c r="D212" s="22"/>
      <c r="E212" s="22"/>
      <c r="F212" s="174">
        <v>60000</v>
      </c>
      <c r="G212" s="38" t="s">
        <v>37</v>
      </c>
      <c r="H212" s="23"/>
      <c r="I212" s="20" t="s">
        <v>25</v>
      </c>
      <c r="J212" s="20" t="s">
        <v>51</v>
      </c>
      <c r="K212" s="24" t="s">
        <v>25</v>
      </c>
      <c r="L212" s="20" t="s">
        <v>52</v>
      </c>
      <c r="M212" s="20" t="s">
        <v>28</v>
      </c>
      <c r="N212" s="24"/>
      <c r="O212" s="29"/>
      <c r="P212" s="25"/>
      <c r="Q212" s="177"/>
      <c r="R212" s="177"/>
      <c r="S212" s="177"/>
      <c r="T212" s="177"/>
      <c r="U212" s="8"/>
      <c r="V212" s="8"/>
      <c r="W212" s="8"/>
      <c r="X212" s="8"/>
      <c r="Y212" s="8"/>
      <c r="Z212" s="8"/>
      <c r="AA212" s="8"/>
      <c r="AB212" s="8"/>
      <c r="AC212" s="8"/>
      <c r="AD212" s="8"/>
      <c r="AE212" s="8"/>
      <c r="AF212" s="8"/>
      <c r="AG212" s="8"/>
      <c r="AH212" s="8"/>
      <c r="AI212" s="8"/>
      <c r="AJ212" s="8"/>
      <c r="AK212" s="8"/>
      <c r="AL212" s="8"/>
      <c r="AM212" s="8"/>
      <c r="AN212" s="8"/>
      <c r="AO212" s="8"/>
      <c r="AP212" s="8"/>
    </row>
    <row r="213" spans="1:42" s="111" customFormat="1" ht="45" x14ac:dyDescent="0.25">
      <c r="A213" s="40" t="s">
        <v>623</v>
      </c>
      <c r="B213" s="55" t="s">
        <v>624</v>
      </c>
      <c r="C213" s="51" t="s">
        <v>625</v>
      </c>
      <c r="D213" s="21">
        <v>150000</v>
      </c>
      <c r="E213" s="21">
        <f>D213/7.5345</f>
        <v>19908.421262193908</v>
      </c>
      <c r="F213" s="174">
        <v>26500</v>
      </c>
      <c r="G213" s="43" t="s">
        <v>24</v>
      </c>
      <c r="H213" s="40"/>
      <c r="I213" s="32" t="s">
        <v>25</v>
      </c>
      <c r="J213" s="32" t="s">
        <v>51</v>
      </c>
      <c r="K213" s="34" t="s">
        <v>25</v>
      </c>
      <c r="L213" s="20" t="s">
        <v>40</v>
      </c>
      <c r="M213" s="32" t="s">
        <v>626</v>
      </c>
      <c r="N213" s="122"/>
      <c r="O213" s="122"/>
      <c r="P213" s="51"/>
      <c r="Q213" s="98"/>
      <c r="R213" s="98"/>
      <c r="S213" s="98"/>
      <c r="T213" s="98"/>
      <c r="U213" s="8"/>
      <c r="V213" s="8"/>
      <c r="W213" s="8"/>
      <c r="X213" s="8"/>
      <c r="Y213" s="8"/>
      <c r="Z213" s="8"/>
      <c r="AA213" s="8"/>
      <c r="AB213" s="8"/>
      <c r="AC213" s="8"/>
      <c r="AD213" s="8"/>
      <c r="AE213" s="8"/>
      <c r="AF213" s="8"/>
      <c r="AG213" s="8"/>
      <c r="AH213" s="8"/>
      <c r="AI213" s="8"/>
      <c r="AJ213" s="8"/>
      <c r="AK213" s="8"/>
      <c r="AL213" s="8"/>
      <c r="AM213" s="8"/>
      <c r="AN213" s="8"/>
      <c r="AO213" s="8"/>
      <c r="AP213" s="8"/>
    </row>
    <row r="214" spans="1:42" s="111" customFormat="1" x14ac:dyDescent="0.25">
      <c r="A214" s="98" t="s">
        <v>627</v>
      </c>
      <c r="B214" s="98"/>
      <c r="C214" s="98"/>
      <c r="D214" s="98"/>
      <c r="E214" s="98"/>
      <c r="F214" s="45"/>
      <c r="G214" s="98"/>
      <c r="H214" s="98"/>
      <c r="I214" s="98"/>
      <c r="J214" s="98"/>
      <c r="K214" s="98"/>
      <c r="L214" s="98"/>
      <c r="M214" s="98"/>
      <c r="N214" s="98"/>
      <c r="O214" s="161"/>
      <c r="P214" s="98"/>
      <c r="Q214" s="98"/>
      <c r="R214" s="98"/>
      <c r="S214" s="98"/>
      <c r="T214" s="98"/>
      <c r="U214" s="8"/>
      <c r="V214" s="8"/>
      <c r="W214" s="8"/>
      <c r="X214" s="8"/>
      <c r="Y214" s="8"/>
      <c r="Z214" s="8"/>
      <c r="AA214" s="8"/>
      <c r="AB214" s="8"/>
      <c r="AC214" s="8"/>
      <c r="AD214" s="8"/>
      <c r="AE214" s="8"/>
      <c r="AF214" s="8"/>
      <c r="AG214" s="8"/>
      <c r="AH214" s="8"/>
      <c r="AI214" s="8"/>
      <c r="AJ214" s="8"/>
      <c r="AK214" s="8"/>
      <c r="AL214" s="8"/>
      <c r="AM214" s="8"/>
      <c r="AN214" s="8"/>
      <c r="AO214" s="8"/>
      <c r="AP214" s="8"/>
    </row>
    <row r="215" spans="1:42" s="49" customFormat="1" ht="135" hidden="1" x14ac:dyDescent="0.25">
      <c r="A215" s="40" t="s">
        <v>452</v>
      </c>
      <c r="B215" s="53" t="s">
        <v>628</v>
      </c>
      <c r="C215" s="24" t="s">
        <v>629</v>
      </c>
      <c r="D215" s="21"/>
      <c r="E215" s="21"/>
      <c r="F215" s="21">
        <v>124520</v>
      </c>
      <c r="G215" s="21" t="s">
        <v>24</v>
      </c>
      <c r="H215" s="40"/>
      <c r="I215" s="32" t="s">
        <v>25</v>
      </c>
      <c r="J215" s="32" t="s">
        <v>51</v>
      </c>
      <c r="K215" s="51" t="s">
        <v>38</v>
      </c>
      <c r="L215" s="32" t="s">
        <v>52</v>
      </c>
      <c r="M215" s="32" t="s">
        <v>630</v>
      </c>
      <c r="N215" s="24" t="s">
        <v>631</v>
      </c>
      <c r="O215" s="25" t="s">
        <v>632</v>
      </c>
      <c r="P215" s="51"/>
      <c r="Q215" s="131"/>
      <c r="R215" s="51"/>
      <c r="S215" s="51"/>
      <c r="T215" s="51"/>
      <c r="U215" s="8"/>
      <c r="V215" s="8"/>
      <c r="W215" s="8"/>
      <c r="X215" s="8"/>
      <c r="Y215" s="8"/>
      <c r="Z215" s="8"/>
      <c r="AA215" s="8"/>
      <c r="AB215" s="8"/>
      <c r="AC215" s="8"/>
      <c r="AD215" s="8"/>
      <c r="AE215" s="8"/>
      <c r="AF215" s="8"/>
      <c r="AG215" s="8"/>
      <c r="AH215" s="8"/>
      <c r="AI215" s="8"/>
      <c r="AJ215" s="8"/>
      <c r="AK215" s="8"/>
      <c r="AL215" s="8"/>
      <c r="AM215" s="8"/>
      <c r="AN215" s="8"/>
      <c r="AO215" s="8"/>
      <c r="AP215" s="8"/>
    </row>
    <row r="216" spans="1:42" s="49" customFormat="1" ht="45" x14ac:dyDescent="0.25">
      <c r="A216" s="23" t="s">
        <v>633</v>
      </c>
      <c r="B216" s="53" t="s">
        <v>634</v>
      </c>
      <c r="C216" s="24" t="s">
        <v>597</v>
      </c>
      <c r="D216" s="22">
        <v>19908</v>
      </c>
      <c r="E216" s="22" t="s">
        <v>24</v>
      </c>
      <c r="F216" s="22">
        <v>26500</v>
      </c>
      <c r="G216" s="38" t="s">
        <v>24</v>
      </c>
      <c r="H216" s="23"/>
      <c r="I216" s="20" t="s">
        <v>25</v>
      </c>
      <c r="J216" s="20" t="s">
        <v>51</v>
      </c>
      <c r="K216" s="24" t="s">
        <v>25</v>
      </c>
      <c r="L216" s="20" t="s">
        <v>27</v>
      </c>
      <c r="M216" s="20" t="s">
        <v>28</v>
      </c>
      <c r="N216" s="24"/>
      <c r="O216" s="25"/>
      <c r="P216" s="25"/>
      <c r="Q216" s="131"/>
      <c r="R216" s="51"/>
      <c r="S216" s="51"/>
      <c r="T216" s="51"/>
      <c r="U216" s="8"/>
      <c r="V216" s="8"/>
      <c r="W216" s="8"/>
      <c r="X216" s="8"/>
      <c r="Y216" s="8"/>
      <c r="Z216" s="8"/>
      <c r="AA216" s="8"/>
      <c r="AB216" s="8"/>
      <c r="AC216" s="8"/>
      <c r="AD216" s="8"/>
      <c r="AE216" s="8"/>
      <c r="AF216" s="8"/>
      <c r="AG216" s="8"/>
      <c r="AH216" s="8"/>
      <c r="AI216" s="8"/>
      <c r="AJ216" s="8"/>
      <c r="AK216" s="8"/>
      <c r="AL216" s="8"/>
      <c r="AM216" s="8"/>
      <c r="AN216" s="8"/>
      <c r="AO216" s="8"/>
      <c r="AP216" s="8"/>
    </row>
    <row r="217" spans="1:42" s="31" customFormat="1" x14ac:dyDescent="0.25">
      <c r="A217" s="98" t="s">
        <v>635</v>
      </c>
      <c r="B217" s="99"/>
      <c r="C217" s="99"/>
      <c r="D217" s="99"/>
      <c r="E217" s="99"/>
      <c r="F217" s="45"/>
      <c r="G217" s="99"/>
      <c r="H217" s="99"/>
      <c r="I217" s="99"/>
      <c r="J217" s="99"/>
      <c r="K217" s="99"/>
      <c r="L217" s="99"/>
      <c r="M217" s="99"/>
      <c r="N217" s="99"/>
      <c r="O217" s="99"/>
      <c r="P217" s="99"/>
      <c r="Q217" s="131"/>
      <c r="R217" s="51"/>
      <c r="S217" s="51"/>
      <c r="T217" s="51"/>
      <c r="U217" s="8"/>
      <c r="V217" s="8"/>
      <c r="W217" s="8"/>
      <c r="X217" s="8"/>
      <c r="Y217" s="8"/>
      <c r="Z217" s="8"/>
      <c r="AA217" s="8"/>
      <c r="AB217" s="8"/>
      <c r="AC217" s="8"/>
      <c r="AD217" s="8"/>
      <c r="AE217" s="8"/>
      <c r="AF217" s="8"/>
      <c r="AG217" s="8"/>
      <c r="AH217" s="8"/>
      <c r="AI217" s="8"/>
      <c r="AJ217" s="8"/>
      <c r="AK217" s="8"/>
      <c r="AL217" s="8"/>
      <c r="AM217" s="8"/>
      <c r="AN217" s="8"/>
      <c r="AO217" s="8"/>
      <c r="AP217" s="8"/>
    </row>
    <row r="218" spans="1:42" s="8" customFormat="1" ht="15" customHeight="1" x14ac:dyDescent="0.25">
      <c r="A218" s="98" t="s">
        <v>636</v>
      </c>
      <c r="B218" s="99"/>
      <c r="C218" s="99"/>
      <c r="D218" s="99"/>
      <c r="E218" s="99"/>
      <c r="F218" s="45"/>
      <c r="G218" s="99"/>
      <c r="H218" s="99"/>
      <c r="I218" s="99"/>
      <c r="J218" s="99"/>
      <c r="K218" s="99"/>
      <c r="L218" s="99"/>
      <c r="M218" s="99"/>
      <c r="N218" s="99"/>
      <c r="O218" s="100"/>
      <c r="P218" s="99"/>
      <c r="Q218" s="99"/>
      <c r="R218" s="99"/>
      <c r="S218" s="99"/>
      <c r="T218" s="99"/>
    </row>
    <row r="219" spans="1:42" s="8" customFormat="1" x14ac:dyDescent="0.25">
      <c r="A219" s="83" t="s">
        <v>637</v>
      </c>
      <c r="B219" s="140" t="s">
        <v>638</v>
      </c>
      <c r="C219" s="24">
        <v>35120000</v>
      </c>
      <c r="D219" s="22"/>
      <c r="E219" s="38"/>
      <c r="F219" s="22">
        <v>60000</v>
      </c>
      <c r="G219" s="38" t="s">
        <v>37</v>
      </c>
      <c r="H219" s="23"/>
      <c r="I219" s="20" t="s">
        <v>25</v>
      </c>
      <c r="J219" s="20" t="s">
        <v>51</v>
      </c>
      <c r="K219" s="20" t="s">
        <v>25</v>
      </c>
      <c r="L219" s="20" t="s">
        <v>52</v>
      </c>
      <c r="M219" s="20" t="s">
        <v>236</v>
      </c>
      <c r="N219" s="24"/>
      <c r="O219" s="141"/>
      <c r="P219" s="25"/>
      <c r="Q219" s="180"/>
      <c r="R219" s="99"/>
      <c r="S219" s="99"/>
      <c r="T219" s="99"/>
    </row>
    <row r="220" spans="1:42" s="8" customFormat="1" x14ac:dyDescent="0.25">
      <c r="A220" s="83" t="s">
        <v>639</v>
      </c>
      <c r="B220" s="140" t="s">
        <v>640</v>
      </c>
      <c r="C220" s="24">
        <v>32323500</v>
      </c>
      <c r="D220" s="22"/>
      <c r="E220" s="38"/>
      <c r="F220" s="22">
        <v>28800</v>
      </c>
      <c r="G220" s="38" t="s">
        <v>37</v>
      </c>
      <c r="H220" s="23"/>
      <c r="I220" s="20" t="s">
        <v>25</v>
      </c>
      <c r="J220" s="20" t="s">
        <v>51</v>
      </c>
      <c r="K220" s="20" t="s">
        <v>25</v>
      </c>
      <c r="L220" s="20" t="s">
        <v>52</v>
      </c>
      <c r="M220" s="20" t="s">
        <v>236</v>
      </c>
      <c r="N220" s="24"/>
      <c r="O220" s="141"/>
      <c r="P220" s="25"/>
      <c r="Q220" s="180"/>
      <c r="R220" s="99"/>
      <c r="S220" s="99"/>
      <c r="T220" s="99"/>
    </row>
    <row r="221" spans="1:42" s="31" customFormat="1" ht="30" x14ac:dyDescent="0.25">
      <c r="A221" s="23" t="s">
        <v>641</v>
      </c>
      <c r="B221" s="53" t="s">
        <v>642</v>
      </c>
      <c r="C221" s="25" t="s">
        <v>643</v>
      </c>
      <c r="D221" s="22">
        <v>130000</v>
      </c>
      <c r="E221" s="22">
        <f t="shared" si="4"/>
        <v>17253.965093901385</v>
      </c>
      <c r="F221" s="22">
        <v>10000</v>
      </c>
      <c r="G221" s="38" t="s">
        <v>24</v>
      </c>
      <c r="H221" s="23"/>
      <c r="I221" s="25" t="s">
        <v>25</v>
      </c>
      <c r="J221" s="20" t="s">
        <v>51</v>
      </c>
      <c r="K221" s="20" t="s">
        <v>25</v>
      </c>
      <c r="L221" s="20" t="s">
        <v>27</v>
      </c>
      <c r="M221" s="20" t="s">
        <v>28</v>
      </c>
      <c r="N221" s="24"/>
      <c r="O221" s="25"/>
      <c r="P221" s="25"/>
      <c r="Q221" s="82"/>
      <c r="R221" s="25"/>
      <c r="S221" s="25"/>
      <c r="T221" s="25"/>
      <c r="U221" s="8"/>
      <c r="V221" s="8"/>
      <c r="W221" s="8"/>
      <c r="X221" s="8"/>
      <c r="Y221" s="8"/>
      <c r="Z221" s="8"/>
      <c r="AA221" s="8"/>
      <c r="AB221" s="8"/>
      <c r="AC221" s="8"/>
      <c r="AD221" s="8"/>
      <c r="AE221" s="8"/>
      <c r="AF221" s="8"/>
      <c r="AG221" s="8"/>
      <c r="AH221" s="8"/>
      <c r="AI221" s="8"/>
      <c r="AJ221" s="8"/>
      <c r="AK221" s="8"/>
      <c r="AL221" s="8"/>
      <c r="AM221" s="8"/>
      <c r="AN221" s="8"/>
      <c r="AO221" s="8"/>
      <c r="AP221" s="8"/>
    </row>
    <row r="222" spans="1:42" s="8" customFormat="1" ht="15" customHeight="1" x14ac:dyDescent="0.25">
      <c r="A222" s="98" t="s">
        <v>644</v>
      </c>
      <c r="B222" s="99"/>
      <c r="C222" s="99"/>
      <c r="D222" s="99"/>
      <c r="E222" s="99"/>
      <c r="F222" s="45"/>
      <c r="G222" s="99"/>
      <c r="H222" s="99"/>
      <c r="I222" s="99"/>
      <c r="J222" s="99"/>
      <c r="K222" s="99"/>
      <c r="L222" s="99"/>
      <c r="M222" s="99"/>
      <c r="N222" s="99"/>
      <c r="O222" s="100"/>
      <c r="P222" s="99"/>
      <c r="Q222" s="99"/>
      <c r="R222" s="99"/>
      <c r="S222" s="99"/>
      <c r="T222" s="99"/>
    </row>
    <row r="223" spans="1:42" s="31" customFormat="1" ht="30" x14ac:dyDescent="0.25">
      <c r="A223" s="23" t="s">
        <v>645</v>
      </c>
      <c r="B223" s="85" t="s">
        <v>646</v>
      </c>
      <c r="C223" s="25" t="s">
        <v>647</v>
      </c>
      <c r="D223" s="22"/>
      <c r="E223" s="21"/>
      <c r="F223" s="22">
        <v>26500</v>
      </c>
      <c r="G223" s="38" t="s">
        <v>24</v>
      </c>
      <c r="H223" s="23"/>
      <c r="I223" s="20" t="s">
        <v>25</v>
      </c>
      <c r="J223" s="25" t="s">
        <v>51</v>
      </c>
      <c r="K223" s="20" t="s">
        <v>25</v>
      </c>
      <c r="L223" s="20" t="s">
        <v>27</v>
      </c>
      <c r="M223" s="20" t="s">
        <v>236</v>
      </c>
      <c r="N223" s="34"/>
      <c r="O223" s="25"/>
      <c r="P223" s="25"/>
      <c r="Q223" s="82"/>
      <c r="R223" s="25"/>
      <c r="S223" s="25"/>
      <c r="T223" s="25"/>
    </row>
    <row r="224" spans="1:42" s="31" customFormat="1" ht="30" x14ac:dyDescent="0.25">
      <c r="A224" s="23" t="s">
        <v>648</v>
      </c>
      <c r="B224" s="85" t="s">
        <v>649</v>
      </c>
      <c r="C224" s="25" t="s">
        <v>650</v>
      </c>
      <c r="D224" s="22"/>
      <c r="E224" s="21"/>
      <c r="F224" s="22">
        <v>26500</v>
      </c>
      <c r="G224" s="38" t="s">
        <v>24</v>
      </c>
      <c r="H224" s="23"/>
      <c r="I224" s="20" t="s">
        <v>25</v>
      </c>
      <c r="J224" s="25" t="s">
        <v>51</v>
      </c>
      <c r="K224" s="20" t="s">
        <v>25</v>
      </c>
      <c r="L224" s="20" t="s">
        <v>27</v>
      </c>
      <c r="M224" s="20" t="s">
        <v>489</v>
      </c>
      <c r="N224" s="34"/>
      <c r="O224" s="122"/>
      <c r="P224" s="25"/>
      <c r="Q224" s="82"/>
      <c r="R224" s="25"/>
      <c r="S224" s="25"/>
      <c r="T224" s="25"/>
    </row>
    <row r="225" spans="1:42" s="8" customFormat="1" ht="15" customHeight="1" x14ac:dyDescent="0.25">
      <c r="A225" s="98" t="s">
        <v>651</v>
      </c>
      <c r="B225" s="99"/>
      <c r="C225" s="99"/>
      <c r="D225" s="99"/>
      <c r="E225" s="99"/>
      <c r="F225" s="45"/>
      <c r="G225" s="99"/>
      <c r="H225" s="99"/>
      <c r="I225" s="99"/>
      <c r="J225" s="99"/>
      <c r="K225" s="99"/>
      <c r="L225" s="99"/>
      <c r="M225" s="99"/>
      <c r="N225" s="100"/>
      <c r="O225" s="99"/>
      <c r="P225" s="99"/>
      <c r="Q225" s="99"/>
      <c r="R225" s="99"/>
      <c r="S225" s="99"/>
      <c r="T225" s="99"/>
    </row>
    <row r="226" spans="1:42" s="8" customFormat="1" ht="36" customHeight="1" x14ac:dyDescent="0.25">
      <c r="A226" s="40" t="s">
        <v>652</v>
      </c>
      <c r="B226" s="55" t="s">
        <v>653</v>
      </c>
      <c r="C226" s="51">
        <v>48444100</v>
      </c>
      <c r="D226" s="21">
        <v>150000</v>
      </c>
      <c r="E226" s="21">
        <v>19908.421262193908</v>
      </c>
      <c r="F226" s="174">
        <v>26500</v>
      </c>
      <c r="G226" s="43" t="s">
        <v>24</v>
      </c>
      <c r="H226" s="40"/>
      <c r="I226" s="32" t="s">
        <v>25</v>
      </c>
      <c r="J226" s="32" t="s">
        <v>51</v>
      </c>
      <c r="K226" s="34" t="s">
        <v>25</v>
      </c>
      <c r="L226" s="20" t="s">
        <v>27</v>
      </c>
      <c r="M226" s="32" t="s">
        <v>28</v>
      </c>
      <c r="N226" s="34"/>
      <c r="O226" s="58"/>
      <c r="P226" s="57"/>
      <c r="Q226" s="99"/>
      <c r="R226" s="99"/>
      <c r="S226" s="99"/>
      <c r="T226" s="99"/>
    </row>
    <row r="227" spans="1:42" s="31" customFormat="1" x14ac:dyDescent="0.25">
      <c r="A227" s="98" t="s">
        <v>654</v>
      </c>
      <c r="B227" s="99"/>
      <c r="C227" s="99"/>
      <c r="D227" s="99"/>
      <c r="E227" s="99"/>
      <c r="F227" s="45"/>
      <c r="G227" s="99"/>
      <c r="H227" s="99"/>
      <c r="I227" s="99"/>
      <c r="J227" s="99"/>
      <c r="K227" s="99"/>
      <c r="L227" s="99"/>
      <c r="M227" s="99"/>
      <c r="N227" s="99"/>
      <c r="O227" s="100"/>
      <c r="P227" s="99"/>
      <c r="Q227" s="99"/>
      <c r="R227" s="99"/>
      <c r="S227" s="99"/>
      <c r="T227" s="99"/>
      <c r="U227" s="8"/>
      <c r="V227" s="8"/>
      <c r="W227" s="8"/>
      <c r="X227" s="8"/>
      <c r="Y227" s="8"/>
      <c r="Z227" s="8"/>
      <c r="AA227" s="8"/>
      <c r="AB227" s="8"/>
      <c r="AC227" s="8"/>
      <c r="AD227" s="8"/>
      <c r="AE227" s="8"/>
      <c r="AF227" s="8"/>
      <c r="AG227" s="8"/>
      <c r="AH227" s="8"/>
      <c r="AI227" s="8"/>
      <c r="AJ227" s="8"/>
      <c r="AK227" s="8"/>
      <c r="AL227" s="8"/>
      <c r="AM227" s="8"/>
      <c r="AN227" s="8"/>
      <c r="AO227" s="8"/>
      <c r="AP227" s="8"/>
    </row>
    <row r="228" spans="1:42" s="31" customFormat="1" ht="30" x14ac:dyDescent="0.25">
      <c r="A228" s="83" t="s">
        <v>655</v>
      </c>
      <c r="B228" s="140" t="s">
        <v>656</v>
      </c>
      <c r="C228" s="24" t="s">
        <v>657</v>
      </c>
      <c r="D228" s="21">
        <v>195000</v>
      </c>
      <c r="E228" s="21">
        <f>D228/7.5345</f>
        <v>25880.947640852079</v>
      </c>
      <c r="F228" s="22">
        <v>26000</v>
      </c>
      <c r="G228" s="38" t="s">
        <v>24</v>
      </c>
      <c r="H228" s="25"/>
      <c r="I228" s="20" t="s">
        <v>25</v>
      </c>
      <c r="J228" s="20" t="s">
        <v>51</v>
      </c>
      <c r="K228" s="20" t="s">
        <v>25</v>
      </c>
      <c r="L228" s="20" t="s">
        <v>27</v>
      </c>
      <c r="M228" s="20" t="s">
        <v>507</v>
      </c>
      <c r="N228" s="34"/>
      <c r="O228" s="25"/>
      <c r="P228" s="25"/>
      <c r="Q228" s="82"/>
      <c r="R228" s="25"/>
      <c r="S228" s="25"/>
      <c r="T228" s="25"/>
      <c r="U228" s="8"/>
      <c r="V228" s="8"/>
      <c r="W228" s="8"/>
      <c r="X228" s="8"/>
      <c r="Y228" s="8"/>
      <c r="Z228" s="8"/>
      <c r="AA228" s="8"/>
      <c r="AB228" s="8"/>
      <c r="AC228" s="8"/>
      <c r="AD228" s="8"/>
      <c r="AE228" s="8"/>
      <c r="AF228" s="8"/>
      <c r="AG228" s="8"/>
      <c r="AH228" s="8"/>
      <c r="AI228" s="8"/>
      <c r="AJ228" s="8"/>
      <c r="AK228" s="8"/>
      <c r="AL228" s="8"/>
      <c r="AM228" s="8"/>
      <c r="AN228" s="8"/>
      <c r="AO228" s="8"/>
      <c r="AP228" s="8"/>
    </row>
    <row r="229" spans="1:42" s="31" customFormat="1" ht="90" x14ac:dyDescent="0.25">
      <c r="A229" s="83" t="s">
        <v>658</v>
      </c>
      <c r="B229" s="140" t="s">
        <v>659</v>
      </c>
      <c r="C229" s="24" t="s">
        <v>660</v>
      </c>
      <c r="D229" s="21">
        <v>195000</v>
      </c>
      <c r="E229" s="21">
        <f>D229/7.5345</f>
        <v>25880.947640852079</v>
      </c>
      <c r="F229" s="22">
        <v>75000</v>
      </c>
      <c r="G229" s="38" t="s">
        <v>24</v>
      </c>
      <c r="H229" s="25"/>
      <c r="I229" s="20" t="s">
        <v>25</v>
      </c>
      <c r="J229" s="20" t="s">
        <v>51</v>
      </c>
      <c r="K229" s="34" t="s">
        <v>38</v>
      </c>
      <c r="L229" s="20" t="s">
        <v>52</v>
      </c>
      <c r="M229" s="32" t="s">
        <v>489</v>
      </c>
      <c r="N229" s="34" t="s">
        <v>661</v>
      </c>
      <c r="O229" s="142"/>
      <c r="P229" s="25"/>
      <c r="Q229" s="82"/>
      <c r="R229" s="25"/>
      <c r="S229" s="25"/>
      <c r="T229" s="25"/>
      <c r="U229" s="8"/>
      <c r="V229" s="8"/>
      <c r="W229" s="8"/>
      <c r="X229" s="8"/>
      <c r="Y229" s="8"/>
      <c r="Z229" s="8"/>
      <c r="AA229" s="8"/>
      <c r="AB229" s="8"/>
      <c r="AC229" s="8"/>
      <c r="AD229" s="8"/>
      <c r="AE229" s="8"/>
      <c r="AF229" s="8"/>
      <c r="AG229" s="8"/>
      <c r="AH229" s="8"/>
      <c r="AI229" s="8"/>
      <c r="AJ229" s="8"/>
      <c r="AK229" s="8"/>
      <c r="AL229" s="8"/>
      <c r="AM229" s="8"/>
      <c r="AN229" s="8"/>
      <c r="AO229" s="8"/>
      <c r="AP229" s="8"/>
    </row>
    <row r="230" spans="1:42" s="31" customFormat="1" ht="90" x14ac:dyDescent="0.25">
      <c r="A230" s="83" t="s">
        <v>662</v>
      </c>
      <c r="B230" s="140" t="s">
        <v>663</v>
      </c>
      <c r="C230" s="24" t="s">
        <v>664</v>
      </c>
      <c r="D230" s="21"/>
      <c r="E230" s="21"/>
      <c r="F230" s="22">
        <v>400000</v>
      </c>
      <c r="G230" s="38" t="s">
        <v>24</v>
      </c>
      <c r="H230" s="25"/>
      <c r="I230" s="20" t="s">
        <v>25</v>
      </c>
      <c r="J230" s="20" t="s">
        <v>51</v>
      </c>
      <c r="K230" s="34" t="s">
        <v>38</v>
      </c>
      <c r="L230" s="20" t="s">
        <v>52</v>
      </c>
      <c r="M230" s="20" t="s">
        <v>665</v>
      </c>
      <c r="N230" s="34" t="s">
        <v>661</v>
      </c>
      <c r="O230" s="30"/>
      <c r="P230" s="83"/>
      <c r="Q230" s="82"/>
      <c r="R230" s="25"/>
      <c r="S230" s="25"/>
      <c r="T230" s="25"/>
      <c r="U230" s="8"/>
      <c r="V230" s="8"/>
      <c r="W230" s="8"/>
      <c r="X230" s="8"/>
      <c r="Y230" s="8"/>
      <c r="Z230" s="8"/>
      <c r="AA230" s="8"/>
      <c r="AB230" s="8"/>
      <c r="AC230" s="8"/>
      <c r="AD230" s="8"/>
      <c r="AE230" s="8"/>
      <c r="AF230" s="8"/>
      <c r="AG230" s="8"/>
      <c r="AH230" s="8"/>
      <c r="AI230" s="8"/>
      <c r="AJ230" s="8"/>
      <c r="AK230" s="8"/>
      <c r="AL230" s="8"/>
      <c r="AM230" s="8"/>
      <c r="AN230" s="8"/>
      <c r="AO230" s="8"/>
      <c r="AP230" s="8"/>
    </row>
    <row r="231" spans="1:42" s="31" customFormat="1" ht="30" x14ac:dyDescent="0.25">
      <c r="A231" s="83" t="s">
        <v>666</v>
      </c>
      <c r="B231" s="140" t="s">
        <v>667</v>
      </c>
      <c r="C231" s="24" t="s">
        <v>668</v>
      </c>
      <c r="D231" s="21"/>
      <c r="E231" s="21"/>
      <c r="F231" s="22">
        <v>66816085.869999997</v>
      </c>
      <c r="G231" s="38" t="s">
        <v>37</v>
      </c>
      <c r="H231" s="25"/>
      <c r="I231" s="20" t="s">
        <v>38</v>
      </c>
      <c r="J231" s="20" t="s">
        <v>51</v>
      </c>
      <c r="K231" s="34" t="s">
        <v>38</v>
      </c>
      <c r="L231" s="20" t="s">
        <v>27</v>
      </c>
      <c r="M231" s="32" t="s">
        <v>669</v>
      </c>
      <c r="N231" s="34"/>
      <c r="O231" s="30"/>
      <c r="P231" s="25"/>
      <c r="Q231" s="82"/>
      <c r="R231" s="25"/>
      <c r="S231" s="25"/>
      <c r="T231" s="25"/>
      <c r="U231" s="8"/>
      <c r="V231" s="8"/>
      <c r="W231" s="8"/>
      <c r="X231" s="8"/>
      <c r="Y231" s="8"/>
      <c r="Z231" s="8"/>
      <c r="AA231" s="8"/>
      <c r="AB231" s="8"/>
      <c r="AC231" s="8"/>
      <c r="AD231" s="8"/>
      <c r="AE231" s="8"/>
      <c r="AF231" s="8"/>
      <c r="AG231" s="8"/>
      <c r="AH231" s="8"/>
      <c r="AI231" s="8"/>
      <c r="AJ231" s="8"/>
      <c r="AK231" s="8"/>
      <c r="AL231" s="8"/>
      <c r="AM231" s="8"/>
      <c r="AN231" s="8"/>
      <c r="AO231" s="8"/>
      <c r="AP231" s="8"/>
    </row>
    <row r="232" spans="1:42" s="31" customFormat="1" hidden="1" x14ac:dyDescent="0.25">
      <c r="A232" s="83"/>
      <c r="B232" s="140" t="s">
        <v>670</v>
      </c>
      <c r="C232" s="24" t="s">
        <v>668</v>
      </c>
      <c r="D232" s="21"/>
      <c r="E232" s="21"/>
      <c r="F232" s="22">
        <v>8788528.2100000009</v>
      </c>
      <c r="G232" s="38" t="s">
        <v>37</v>
      </c>
      <c r="H232" s="25"/>
      <c r="I232" s="20" t="s">
        <v>38</v>
      </c>
      <c r="J232" s="20" t="s">
        <v>51</v>
      </c>
      <c r="K232" s="34" t="s">
        <v>38</v>
      </c>
      <c r="L232" s="20" t="s">
        <v>27</v>
      </c>
      <c r="M232" s="32" t="s">
        <v>671</v>
      </c>
      <c r="N232" s="34"/>
      <c r="O232" s="142"/>
      <c r="P232" s="25"/>
      <c r="Q232" s="82"/>
      <c r="R232" s="25"/>
      <c r="S232" s="25"/>
      <c r="T232" s="25"/>
      <c r="U232" s="8"/>
      <c r="V232" s="8"/>
      <c r="W232" s="8"/>
      <c r="X232" s="8"/>
      <c r="Y232" s="8"/>
      <c r="Z232" s="8"/>
      <c r="AA232" s="8"/>
      <c r="AB232" s="8"/>
      <c r="AC232" s="8"/>
      <c r="AD232" s="8"/>
      <c r="AE232" s="8"/>
      <c r="AF232" s="8"/>
      <c r="AG232" s="8"/>
      <c r="AH232" s="8"/>
      <c r="AI232" s="8"/>
      <c r="AJ232" s="8"/>
      <c r="AK232" s="8"/>
      <c r="AL232" s="8"/>
      <c r="AM232" s="8"/>
      <c r="AN232" s="8"/>
      <c r="AO232" s="8"/>
      <c r="AP232" s="8"/>
    </row>
    <row r="233" spans="1:42" s="31" customFormat="1" hidden="1" x14ac:dyDescent="0.25">
      <c r="A233" s="83"/>
      <c r="B233" s="140" t="s">
        <v>672</v>
      </c>
      <c r="C233" s="24" t="s">
        <v>668</v>
      </c>
      <c r="D233" s="21"/>
      <c r="E233" s="21"/>
      <c r="F233" s="22">
        <v>57012757.659999996</v>
      </c>
      <c r="G233" s="38" t="s">
        <v>37</v>
      </c>
      <c r="H233" s="25"/>
      <c r="I233" s="20" t="s">
        <v>38</v>
      </c>
      <c r="J233" s="20" t="s">
        <v>51</v>
      </c>
      <c r="K233" s="34" t="s">
        <v>38</v>
      </c>
      <c r="L233" s="20" t="s">
        <v>27</v>
      </c>
      <c r="M233" s="32" t="s">
        <v>673</v>
      </c>
      <c r="N233" s="34"/>
      <c r="O233" s="142"/>
      <c r="P233" s="25"/>
      <c r="Q233" s="82"/>
      <c r="R233" s="25"/>
      <c r="S233" s="25"/>
      <c r="T233" s="25"/>
      <c r="U233" s="8"/>
      <c r="V233" s="8"/>
      <c r="W233" s="8"/>
      <c r="X233" s="8"/>
      <c r="Y233" s="8"/>
      <c r="Z233" s="8"/>
      <c r="AA233" s="8"/>
      <c r="AB233" s="8"/>
      <c r="AC233" s="8"/>
      <c r="AD233" s="8"/>
      <c r="AE233" s="8"/>
      <c r="AF233" s="8"/>
      <c r="AG233" s="8"/>
      <c r="AH233" s="8"/>
      <c r="AI233" s="8"/>
      <c r="AJ233" s="8"/>
      <c r="AK233" s="8"/>
      <c r="AL233" s="8"/>
      <c r="AM233" s="8"/>
      <c r="AN233" s="8"/>
      <c r="AO233" s="8"/>
      <c r="AP233" s="8"/>
    </row>
    <row r="234" spans="1:42" s="31" customFormat="1" ht="45" x14ac:dyDescent="0.25">
      <c r="A234" s="83" t="s">
        <v>674</v>
      </c>
      <c r="B234" s="140" t="s">
        <v>675</v>
      </c>
      <c r="C234" s="24" t="s">
        <v>676</v>
      </c>
      <c r="D234" s="21"/>
      <c r="E234" s="21"/>
      <c r="F234" s="181">
        <v>461434.13</v>
      </c>
      <c r="G234" s="38" t="s">
        <v>37</v>
      </c>
      <c r="H234" s="25"/>
      <c r="I234" s="20" t="s">
        <v>38</v>
      </c>
      <c r="J234" s="20" t="s">
        <v>51</v>
      </c>
      <c r="K234" s="34" t="s">
        <v>38</v>
      </c>
      <c r="L234" s="20" t="s">
        <v>27</v>
      </c>
      <c r="M234" s="32" t="s">
        <v>673</v>
      </c>
      <c r="N234" s="34"/>
      <c r="O234" s="30"/>
      <c r="P234" s="25"/>
      <c r="Q234" s="82"/>
      <c r="R234" s="25"/>
      <c r="S234" s="25"/>
      <c r="T234" s="25"/>
      <c r="U234" s="8"/>
      <c r="V234" s="8"/>
      <c r="W234" s="8"/>
      <c r="X234" s="8"/>
      <c r="Y234" s="8"/>
      <c r="Z234" s="8"/>
      <c r="AA234" s="8"/>
      <c r="AB234" s="8"/>
      <c r="AC234" s="8"/>
      <c r="AD234" s="8"/>
      <c r="AE234" s="8"/>
      <c r="AF234" s="8"/>
      <c r="AG234" s="8"/>
      <c r="AH234" s="8"/>
      <c r="AI234" s="8"/>
      <c r="AJ234" s="8"/>
      <c r="AK234" s="8"/>
      <c r="AL234" s="8"/>
      <c r="AM234" s="8"/>
      <c r="AN234" s="8"/>
      <c r="AO234" s="8"/>
      <c r="AP234" s="8"/>
    </row>
    <row r="235" spans="1:42" s="31" customFormat="1" hidden="1" x14ac:dyDescent="0.25">
      <c r="A235" s="83"/>
      <c r="B235" s="140" t="s">
        <v>677</v>
      </c>
      <c r="C235" s="24" t="s">
        <v>492</v>
      </c>
      <c r="D235" s="21"/>
      <c r="E235" s="21"/>
      <c r="F235" s="22">
        <v>175195.2</v>
      </c>
      <c r="G235" s="38" t="s">
        <v>37</v>
      </c>
      <c r="H235" s="25"/>
      <c r="I235" s="20"/>
      <c r="J235" s="20" t="s">
        <v>51</v>
      </c>
      <c r="K235" s="34"/>
      <c r="L235" s="20" t="s">
        <v>40</v>
      </c>
      <c r="M235" s="32" t="s">
        <v>512</v>
      </c>
      <c r="N235" s="34"/>
      <c r="O235" s="142"/>
      <c r="P235" s="25"/>
      <c r="Q235" s="82"/>
      <c r="R235" s="25"/>
      <c r="S235" s="25"/>
      <c r="T235" s="25"/>
      <c r="U235" s="8"/>
      <c r="V235" s="8"/>
      <c r="W235" s="8"/>
      <c r="X235" s="8"/>
      <c r="Y235" s="8"/>
      <c r="Z235" s="8"/>
      <c r="AA235" s="8"/>
      <c r="AB235" s="8"/>
      <c r="AC235" s="8"/>
      <c r="AD235" s="8"/>
      <c r="AE235" s="8"/>
      <c r="AF235" s="8"/>
      <c r="AG235" s="8"/>
      <c r="AH235" s="8"/>
      <c r="AI235" s="8"/>
      <c r="AJ235" s="8"/>
      <c r="AK235" s="8"/>
      <c r="AL235" s="8"/>
      <c r="AM235" s="8"/>
      <c r="AN235" s="8"/>
      <c r="AO235" s="8"/>
      <c r="AP235" s="8"/>
    </row>
    <row r="236" spans="1:42" s="31" customFormat="1" hidden="1" x14ac:dyDescent="0.25">
      <c r="A236" s="83"/>
      <c r="B236" s="140" t="s">
        <v>678</v>
      </c>
      <c r="C236" s="24" t="s">
        <v>545</v>
      </c>
      <c r="D236" s="21"/>
      <c r="E236" s="21"/>
      <c r="F236" s="22">
        <v>875529.21</v>
      </c>
      <c r="G236" s="38" t="s">
        <v>37</v>
      </c>
      <c r="H236" s="25"/>
      <c r="I236" s="20"/>
      <c r="J236" s="20" t="s">
        <v>51</v>
      </c>
      <c r="K236" s="34"/>
      <c r="L236" s="20" t="s">
        <v>40</v>
      </c>
      <c r="M236" s="32" t="s">
        <v>512</v>
      </c>
      <c r="N236" s="34"/>
      <c r="O236" s="142"/>
      <c r="P236" s="25"/>
      <c r="Q236" s="82"/>
      <c r="R236" s="25"/>
      <c r="S236" s="25"/>
      <c r="T236" s="25"/>
      <c r="U236" s="8"/>
      <c r="V236" s="8"/>
      <c r="W236" s="8"/>
      <c r="X236" s="8"/>
      <c r="Y236" s="8"/>
      <c r="Z236" s="8"/>
      <c r="AA236" s="8"/>
      <c r="AB236" s="8"/>
      <c r="AC236" s="8"/>
      <c r="AD236" s="8"/>
      <c r="AE236" s="8"/>
      <c r="AF236" s="8"/>
      <c r="AG236" s="8"/>
      <c r="AH236" s="8"/>
      <c r="AI236" s="8"/>
      <c r="AJ236" s="8"/>
      <c r="AK236" s="8"/>
      <c r="AL236" s="8"/>
      <c r="AM236" s="8"/>
      <c r="AN236" s="8"/>
      <c r="AO236" s="8"/>
      <c r="AP236" s="8"/>
    </row>
    <row r="237" spans="1:42" s="31" customFormat="1" hidden="1" x14ac:dyDescent="0.25">
      <c r="A237" s="83"/>
      <c r="B237" s="140" t="s">
        <v>679</v>
      </c>
      <c r="C237" s="24" t="s">
        <v>608</v>
      </c>
      <c r="D237" s="21"/>
      <c r="E237" s="21"/>
      <c r="F237" s="22">
        <v>86243.28</v>
      </c>
      <c r="G237" s="38" t="s">
        <v>37</v>
      </c>
      <c r="H237" s="25"/>
      <c r="I237" s="20"/>
      <c r="J237" s="20" t="s">
        <v>51</v>
      </c>
      <c r="K237" s="34"/>
      <c r="L237" s="20" t="s">
        <v>40</v>
      </c>
      <c r="M237" s="32" t="s">
        <v>512</v>
      </c>
      <c r="N237" s="34"/>
      <c r="O237" s="142"/>
      <c r="P237" s="25"/>
      <c r="Q237" s="82"/>
      <c r="R237" s="25"/>
      <c r="S237" s="25"/>
      <c r="T237" s="25"/>
      <c r="U237" s="8"/>
      <c r="V237" s="8"/>
      <c r="W237" s="8"/>
      <c r="X237" s="8"/>
      <c r="Y237" s="8"/>
      <c r="Z237" s="8"/>
      <c r="AA237" s="8"/>
      <c r="AB237" s="8"/>
      <c r="AC237" s="8"/>
      <c r="AD237" s="8"/>
      <c r="AE237" s="8"/>
      <c r="AF237" s="8"/>
      <c r="AG237" s="8"/>
      <c r="AH237" s="8"/>
      <c r="AI237" s="8"/>
      <c r="AJ237" s="8"/>
      <c r="AK237" s="8"/>
      <c r="AL237" s="8"/>
      <c r="AM237" s="8"/>
      <c r="AN237" s="8"/>
      <c r="AO237" s="8"/>
      <c r="AP237" s="8"/>
    </row>
    <row r="238" spans="1:42" s="31" customFormat="1" hidden="1" x14ac:dyDescent="0.25">
      <c r="A238" s="83"/>
      <c r="B238" s="140" t="s">
        <v>680</v>
      </c>
      <c r="C238" s="24" t="s">
        <v>681</v>
      </c>
      <c r="D238" s="21"/>
      <c r="E238" s="21"/>
      <c r="F238" s="22">
        <v>2204710.25</v>
      </c>
      <c r="G238" s="38" t="s">
        <v>37</v>
      </c>
      <c r="H238" s="25"/>
      <c r="I238" s="20"/>
      <c r="J238" s="20" t="s">
        <v>51</v>
      </c>
      <c r="K238" s="34"/>
      <c r="L238" s="20" t="s">
        <v>40</v>
      </c>
      <c r="M238" s="32" t="s">
        <v>512</v>
      </c>
      <c r="N238" s="34"/>
      <c r="O238" s="142"/>
      <c r="P238" s="25"/>
      <c r="Q238" s="82"/>
      <c r="R238" s="25"/>
      <c r="S238" s="25"/>
      <c r="T238" s="25"/>
      <c r="U238" s="8"/>
      <c r="V238" s="8"/>
      <c r="W238" s="8"/>
      <c r="X238" s="8"/>
      <c r="Y238" s="8"/>
      <c r="Z238" s="8"/>
      <c r="AA238" s="8"/>
      <c r="AB238" s="8"/>
      <c r="AC238" s="8"/>
      <c r="AD238" s="8"/>
      <c r="AE238" s="8"/>
      <c r="AF238" s="8"/>
      <c r="AG238" s="8"/>
      <c r="AH238" s="8"/>
      <c r="AI238" s="8"/>
      <c r="AJ238" s="8"/>
      <c r="AK238" s="8"/>
      <c r="AL238" s="8"/>
      <c r="AM238" s="8"/>
      <c r="AN238" s="8"/>
      <c r="AO238" s="8"/>
      <c r="AP238" s="8"/>
    </row>
    <row r="239" spans="1:42" s="31" customFormat="1" hidden="1" x14ac:dyDescent="0.25">
      <c r="A239" s="83"/>
      <c r="B239" s="140" t="s">
        <v>682</v>
      </c>
      <c r="C239" s="24" t="s">
        <v>503</v>
      </c>
      <c r="D239" s="21"/>
      <c r="E239" s="21"/>
      <c r="F239" s="22">
        <v>371889.23</v>
      </c>
      <c r="G239" s="38" t="s">
        <v>37</v>
      </c>
      <c r="H239" s="25"/>
      <c r="I239" s="20"/>
      <c r="J239" s="20" t="s">
        <v>51</v>
      </c>
      <c r="K239" s="34"/>
      <c r="L239" s="20" t="s">
        <v>40</v>
      </c>
      <c r="M239" s="32" t="s">
        <v>512</v>
      </c>
      <c r="N239" s="34"/>
      <c r="O239" s="142"/>
      <c r="P239" s="25"/>
      <c r="Q239" s="82"/>
      <c r="R239" s="25"/>
      <c r="S239" s="25"/>
      <c r="T239" s="25"/>
      <c r="U239" s="8"/>
      <c r="V239" s="8"/>
      <c r="W239" s="8"/>
      <c r="X239" s="8"/>
      <c r="Y239" s="8"/>
      <c r="Z239" s="8"/>
      <c r="AA239" s="8"/>
      <c r="AB239" s="8"/>
      <c r="AC239" s="8"/>
      <c r="AD239" s="8"/>
      <c r="AE239" s="8"/>
      <c r="AF239" s="8"/>
      <c r="AG239" s="8"/>
      <c r="AH239" s="8"/>
      <c r="AI239" s="8"/>
      <c r="AJ239" s="8"/>
      <c r="AK239" s="8"/>
      <c r="AL239" s="8"/>
      <c r="AM239" s="8"/>
      <c r="AN239" s="8"/>
      <c r="AO239" s="8"/>
      <c r="AP239" s="8"/>
    </row>
    <row r="240" spans="1:42" s="31" customFormat="1" hidden="1" x14ac:dyDescent="0.25">
      <c r="A240" s="83"/>
      <c r="B240" s="140" t="s">
        <v>683</v>
      </c>
      <c r="C240" s="24" t="s">
        <v>545</v>
      </c>
      <c r="D240" s="21"/>
      <c r="E240" s="21"/>
      <c r="F240" s="22">
        <v>3628219.34</v>
      </c>
      <c r="G240" s="38" t="s">
        <v>37</v>
      </c>
      <c r="H240" s="25"/>
      <c r="I240" s="20"/>
      <c r="J240" s="20" t="s">
        <v>51</v>
      </c>
      <c r="K240" s="34"/>
      <c r="L240" s="20" t="s">
        <v>40</v>
      </c>
      <c r="M240" s="32" t="s">
        <v>512</v>
      </c>
      <c r="N240" s="34"/>
      <c r="O240" s="142"/>
      <c r="P240" s="25"/>
      <c r="Q240" s="82"/>
      <c r="R240" s="25"/>
      <c r="S240" s="25"/>
      <c r="T240" s="25"/>
      <c r="U240" s="8"/>
      <c r="V240" s="8"/>
      <c r="W240" s="8"/>
      <c r="X240" s="8"/>
      <c r="Y240" s="8"/>
      <c r="Z240" s="8"/>
      <c r="AA240" s="8"/>
      <c r="AB240" s="8"/>
      <c r="AC240" s="8"/>
      <c r="AD240" s="8"/>
      <c r="AE240" s="8"/>
      <c r="AF240" s="8"/>
      <c r="AG240" s="8"/>
      <c r="AH240" s="8"/>
      <c r="AI240" s="8"/>
      <c r="AJ240" s="8"/>
      <c r="AK240" s="8"/>
      <c r="AL240" s="8"/>
      <c r="AM240" s="8"/>
      <c r="AN240" s="8"/>
      <c r="AO240" s="8"/>
      <c r="AP240" s="8"/>
    </row>
    <row r="241" spans="1:42" s="31" customFormat="1" hidden="1" x14ac:dyDescent="0.25">
      <c r="A241" s="83"/>
      <c r="B241" s="140" t="s">
        <v>684</v>
      </c>
      <c r="C241" s="24" t="s">
        <v>545</v>
      </c>
      <c r="D241" s="21"/>
      <c r="E241" s="21"/>
      <c r="F241" s="22">
        <v>1042406.1599999999</v>
      </c>
      <c r="G241" s="38" t="s">
        <v>37</v>
      </c>
      <c r="H241" s="25"/>
      <c r="I241" s="20"/>
      <c r="J241" s="20" t="s">
        <v>51</v>
      </c>
      <c r="K241" s="34"/>
      <c r="L241" s="20" t="s">
        <v>40</v>
      </c>
      <c r="M241" s="32" t="s">
        <v>512</v>
      </c>
      <c r="N241" s="34"/>
      <c r="O241" s="142"/>
      <c r="P241" s="25"/>
      <c r="Q241" s="82"/>
      <c r="R241" s="25"/>
      <c r="S241" s="25"/>
      <c r="T241" s="25"/>
      <c r="U241" s="8"/>
      <c r="V241" s="8"/>
      <c r="W241" s="8"/>
      <c r="X241" s="8"/>
      <c r="Y241" s="8"/>
      <c r="Z241" s="8"/>
      <c r="AA241" s="8"/>
      <c r="AB241" s="8"/>
      <c r="AC241" s="8"/>
      <c r="AD241" s="8"/>
      <c r="AE241" s="8"/>
      <c r="AF241" s="8"/>
      <c r="AG241" s="8"/>
      <c r="AH241" s="8"/>
      <c r="AI241" s="8"/>
      <c r="AJ241" s="8"/>
      <c r="AK241" s="8"/>
      <c r="AL241" s="8"/>
      <c r="AM241" s="8"/>
      <c r="AN241" s="8"/>
      <c r="AO241" s="8"/>
      <c r="AP241" s="8"/>
    </row>
    <row r="242" spans="1:42" s="31" customFormat="1" hidden="1" x14ac:dyDescent="0.25">
      <c r="A242" s="83"/>
      <c r="B242" s="140" t="s">
        <v>685</v>
      </c>
      <c r="C242" s="24" t="s">
        <v>686</v>
      </c>
      <c r="D242" s="21"/>
      <c r="E242" s="21"/>
      <c r="F242" s="22">
        <v>152864.69</v>
      </c>
      <c r="G242" s="38" t="s">
        <v>37</v>
      </c>
      <c r="H242" s="25"/>
      <c r="I242" s="20"/>
      <c r="J242" s="20" t="s">
        <v>51</v>
      </c>
      <c r="K242" s="34"/>
      <c r="L242" s="20" t="s">
        <v>27</v>
      </c>
      <c r="M242" s="32" t="s">
        <v>665</v>
      </c>
      <c r="N242" s="34"/>
      <c r="O242" s="142"/>
      <c r="P242" s="25"/>
      <c r="Q242" s="82"/>
      <c r="R242" s="25"/>
      <c r="S242" s="25"/>
      <c r="T242" s="25"/>
      <c r="U242" s="8"/>
      <c r="V242" s="8"/>
      <c r="W242" s="8"/>
      <c r="X242" s="8"/>
      <c r="Y242" s="8"/>
      <c r="Z242" s="8"/>
      <c r="AA242" s="8"/>
      <c r="AB242" s="8"/>
      <c r="AC242" s="8"/>
      <c r="AD242" s="8"/>
      <c r="AE242" s="8"/>
      <c r="AF242" s="8"/>
      <c r="AG242" s="8"/>
      <c r="AH242" s="8"/>
      <c r="AI242" s="8"/>
      <c r="AJ242" s="8"/>
      <c r="AK242" s="8"/>
      <c r="AL242" s="8"/>
      <c r="AM242" s="8"/>
      <c r="AN242" s="8"/>
      <c r="AO242" s="8"/>
      <c r="AP242" s="8"/>
    </row>
    <row r="243" spans="1:42" s="31" customFormat="1" hidden="1" x14ac:dyDescent="0.25">
      <c r="A243" s="83"/>
      <c r="B243" s="140" t="s">
        <v>687</v>
      </c>
      <c r="C243" s="24" t="s">
        <v>545</v>
      </c>
      <c r="D243" s="21"/>
      <c r="E243" s="21"/>
      <c r="F243" s="22">
        <v>97318.76</v>
      </c>
      <c r="G243" s="38" t="s">
        <v>37</v>
      </c>
      <c r="H243" s="25"/>
      <c r="I243" s="20"/>
      <c r="J243" s="20" t="s">
        <v>51</v>
      </c>
      <c r="K243" s="34"/>
      <c r="L243" s="20" t="s">
        <v>40</v>
      </c>
      <c r="M243" s="32" t="s">
        <v>512</v>
      </c>
      <c r="N243" s="34"/>
      <c r="O243" s="142"/>
      <c r="P243" s="25"/>
      <c r="Q243" s="82"/>
      <c r="R243" s="25"/>
      <c r="S243" s="25"/>
      <c r="T243" s="25"/>
      <c r="U243" s="8"/>
      <c r="V243" s="8"/>
      <c r="W243" s="8"/>
      <c r="X243" s="8"/>
      <c r="Y243" s="8"/>
      <c r="Z243" s="8"/>
      <c r="AA243" s="8"/>
      <c r="AB243" s="8"/>
      <c r="AC243" s="8"/>
      <c r="AD243" s="8"/>
      <c r="AE243" s="8"/>
      <c r="AF243" s="8"/>
      <c r="AG243" s="8"/>
      <c r="AH243" s="8"/>
      <c r="AI243" s="8"/>
      <c r="AJ243" s="8"/>
      <c r="AK243" s="8"/>
      <c r="AL243" s="8"/>
      <c r="AM243" s="8"/>
      <c r="AN243" s="8"/>
      <c r="AO243" s="8"/>
      <c r="AP243" s="8"/>
    </row>
    <row r="244" spans="1:42" s="31" customFormat="1" hidden="1" x14ac:dyDescent="0.25">
      <c r="A244" s="83"/>
      <c r="B244" s="140" t="s">
        <v>688</v>
      </c>
      <c r="C244" s="24" t="s">
        <v>689</v>
      </c>
      <c r="D244" s="21"/>
      <c r="E244" s="21"/>
      <c r="F244" s="22">
        <v>323591.01</v>
      </c>
      <c r="G244" s="38" t="s">
        <v>37</v>
      </c>
      <c r="H244" s="25"/>
      <c r="I244" s="20"/>
      <c r="J244" s="20" t="s">
        <v>51</v>
      </c>
      <c r="K244" s="34"/>
      <c r="L244" s="20" t="s">
        <v>40</v>
      </c>
      <c r="M244" s="32" t="s">
        <v>512</v>
      </c>
      <c r="N244" s="34"/>
      <c r="O244" s="142"/>
      <c r="P244" s="25"/>
      <c r="Q244" s="82"/>
      <c r="R244" s="25"/>
      <c r="S244" s="25"/>
      <c r="T244" s="25"/>
      <c r="U244" s="8"/>
      <c r="V244" s="8"/>
      <c r="W244" s="8"/>
      <c r="X244" s="8"/>
      <c r="Y244" s="8"/>
      <c r="Z244" s="8"/>
      <c r="AA244" s="8"/>
      <c r="AB244" s="8"/>
      <c r="AC244" s="8"/>
      <c r="AD244" s="8"/>
      <c r="AE244" s="8"/>
      <c r="AF244" s="8"/>
      <c r="AG244" s="8"/>
      <c r="AH244" s="8"/>
      <c r="AI244" s="8"/>
      <c r="AJ244" s="8"/>
      <c r="AK244" s="8"/>
      <c r="AL244" s="8"/>
      <c r="AM244" s="8"/>
      <c r="AN244" s="8"/>
      <c r="AO244" s="8"/>
      <c r="AP244" s="8"/>
    </row>
    <row r="245" spans="1:42" s="31" customFormat="1" hidden="1" x14ac:dyDescent="0.25">
      <c r="A245" s="83"/>
      <c r="B245" s="140" t="s">
        <v>690</v>
      </c>
      <c r="C245" s="24" t="s">
        <v>691</v>
      </c>
      <c r="D245" s="21"/>
      <c r="E245" s="21"/>
      <c r="F245" s="22">
        <v>989734.40000000002</v>
      </c>
      <c r="G245" s="38" t="s">
        <v>37</v>
      </c>
      <c r="H245" s="25"/>
      <c r="I245" s="20"/>
      <c r="J245" s="20" t="s">
        <v>51</v>
      </c>
      <c r="K245" s="34"/>
      <c r="L245" s="20" t="s">
        <v>40</v>
      </c>
      <c r="M245" s="32" t="s">
        <v>512</v>
      </c>
      <c r="N245" s="34"/>
      <c r="O245" s="142"/>
      <c r="P245" s="25"/>
      <c r="Q245" s="82"/>
      <c r="R245" s="25"/>
      <c r="S245" s="25"/>
      <c r="T245" s="25"/>
      <c r="U245" s="8"/>
      <c r="V245" s="8"/>
      <c r="W245" s="8"/>
      <c r="X245" s="8"/>
      <c r="Y245" s="8"/>
      <c r="Z245" s="8"/>
      <c r="AA245" s="8"/>
      <c r="AB245" s="8"/>
      <c r="AC245" s="8"/>
      <c r="AD245" s="8"/>
      <c r="AE245" s="8"/>
      <c r="AF245" s="8"/>
      <c r="AG245" s="8"/>
      <c r="AH245" s="8"/>
      <c r="AI245" s="8"/>
      <c r="AJ245" s="8"/>
      <c r="AK245" s="8"/>
      <c r="AL245" s="8"/>
      <c r="AM245" s="8"/>
      <c r="AN245" s="8"/>
      <c r="AO245" s="8"/>
      <c r="AP245" s="8"/>
    </row>
    <row r="246" spans="1:42" s="31" customFormat="1" hidden="1" x14ac:dyDescent="0.25">
      <c r="A246" s="83"/>
      <c r="B246" s="140" t="s">
        <v>692</v>
      </c>
      <c r="C246" s="24" t="s">
        <v>693</v>
      </c>
      <c r="D246" s="21"/>
      <c r="E246" s="21"/>
      <c r="F246" s="22">
        <v>464616.43</v>
      </c>
      <c r="G246" s="38" t="s">
        <v>37</v>
      </c>
      <c r="H246" s="25"/>
      <c r="I246" s="20"/>
      <c r="J246" s="20" t="s">
        <v>51</v>
      </c>
      <c r="K246" s="34"/>
      <c r="L246" s="20" t="s">
        <v>40</v>
      </c>
      <c r="M246" s="32" t="s">
        <v>512</v>
      </c>
      <c r="N246" s="34"/>
      <c r="O246" s="142"/>
      <c r="P246" s="25"/>
      <c r="Q246" s="82"/>
      <c r="R246" s="25"/>
      <c r="S246" s="25"/>
      <c r="T246" s="25"/>
      <c r="U246" s="8"/>
      <c r="V246" s="8"/>
      <c r="W246" s="8"/>
      <c r="X246" s="8"/>
      <c r="Y246" s="8"/>
      <c r="Z246" s="8"/>
      <c r="AA246" s="8"/>
      <c r="AB246" s="8"/>
      <c r="AC246" s="8"/>
      <c r="AD246" s="8"/>
      <c r="AE246" s="8"/>
      <c r="AF246" s="8"/>
      <c r="AG246" s="8"/>
      <c r="AH246" s="8"/>
      <c r="AI246" s="8"/>
      <c r="AJ246" s="8"/>
      <c r="AK246" s="8"/>
      <c r="AL246" s="8"/>
      <c r="AM246" s="8"/>
      <c r="AN246" s="8"/>
      <c r="AO246" s="8"/>
      <c r="AP246" s="8"/>
    </row>
    <row r="247" spans="1:42" s="31" customFormat="1" hidden="1" x14ac:dyDescent="0.25">
      <c r="A247" s="83"/>
      <c r="B247" s="140" t="s">
        <v>694</v>
      </c>
      <c r="C247" s="24" t="s">
        <v>492</v>
      </c>
      <c r="D247" s="21"/>
      <c r="E247" s="21"/>
      <c r="F247" s="22">
        <v>666366</v>
      </c>
      <c r="G247" s="38" t="s">
        <v>37</v>
      </c>
      <c r="H247" s="25"/>
      <c r="I247" s="20"/>
      <c r="J247" s="20" t="s">
        <v>51</v>
      </c>
      <c r="K247" s="34"/>
      <c r="L247" s="20" t="s">
        <v>40</v>
      </c>
      <c r="M247" s="32" t="s">
        <v>512</v>
      </c>
      <c r="N247" s="34"/>
      <c r="O247" s="142"/>
      <c r="P247" s="25"/>
      <c r="Q247" s="82"/>
      <c r="R247" s="25"/>
      <c r="S247" s="25"/>
      <c r="T247" s="25"/>
      <c r="U247" s="8"/>
      <c r="V247" s="8"/>
      <c r="W247" s="8"/>
      <c r="X247" s="8"/>
      <c r="Y247" s="8"/>
      <c r="Z247" s="8"/>
      <c r="AA247" s="8"/>
      <c r="AB247" s="8"/>
      <c r="AC247" s="8"/>
      <c r="AD247" s="8"/>
      <c r="AE247" s="8"/>
      <c r="AF247" s="8"/>
      <c r="AG247" s="8"/>
      <c r="AH247" s="8"/>
      <c r="AI247" s="8"/>
      <c r="AJ247" s="8"/>
      <c r="AK247" s="8"/>
      <c r="AL247" s="8"/>
      <c r="AM247" s="8"/>
      <c r="AN247" s="8"/>
      <c r="AO247" s="8"/>
      <c r="AP247" s="8"/>
    </row>
    <row r="248" spans="1:42" s="49" customFormat="1" ht="90" x14ac:dyDescent="0.25">
      <c r="A248" s="83" t="s">
        <v>695</v>
      </c>
      <c r="B248" s="140" t="s">
        <v>696</v>
      </c>
      <c r="C248" s="24" t="s">
        <v>657</v>
      </c>
      <c r="D248" s="21">
        <f>156000</f>
        <v>156000</v>
      </c>
      <c r="E248" s="38" t="s">
        <v>24</v>
      </c>
      <c r="F248" s="22">
        <v>119900</v>
      </c>
      <c r="G248" s="23" t="s">
        <v>24</v>
      </c>
      <c r="H248" s="40"/>
      <c r="I248" s="32" t="s">
        <v>25</v>
      </c>
      <c r="J248" s="32" t="s">
        <v>51</v>
      </c>
      <c r="K248" s="32" t="s">
        <v>25</v>
      </c>
      <c r="L248" s="20" t="s">
        <v>52</v>
      </c>
      <c r="M248" s="32" t="s">
        <v>56</v>
      </c>
      <c r="N248" s="34" t="s">
        <v>661</v>
      </c>
      <c r="O248" s="51"/>
      <c r="P248" s="51"/>
      <c r="Q248" s="131"/>
      <c r="R248" s="51"/>
      <c r="S248" s="51"/>
      <c r="T248" s="51"/>
      <c r="U248" s="8"/>
      <c r="V248" s="8"/>
      <c r="W248" s="8"/>
      <c r="X248" s="8"/>
      <c r="Y248" s="8"/>
      <c r="Z248" s="8"/>
      <c r="AA248" s="8"/>
      <c r="AB248" s="8"/>
      <c r="AC248" s="8"/>
      <c r="AD248" s="8"/>
      <c r="AE248" s="8"/>
      <c r="AF248" s="8"/>
      <c r="AG248" s="8"/>
      <c r="AH248" s="8"/>
      <c r="AI248" s="8"/>
      <c r="AJ248" s="8"/>
      <c r="AK248" s="8"/>
      <c r="AL248" s="8"/>
      <c r="AM248" s="8"/>
      <c r="AN248" s="8"/>
      <c r="AO248" s="8"/>
      <c r="AP248" s="8"/>
    </row>
    <row r="249" spans="1:42" s="49" customFormat="1" ht="90" x14ac:dyDescent="0.25">
      <c r="A249" s="83" t="s">
        <v>697</v>
      </c>
      <c r="B249" s="140" t="s">
        <v>698</v>
      </c>
      <c r="C249" s="24" t="s">
        <v>336</v>
      </c>
      <c r="D249" s="22">
        <f>156000</f>
        <v>156000</v>
      </c>
      <c r="E249" s="38" t="s">
        <v>24</v>
      </c>
      <c r="F249" s="22">
        <v>30000</v>
      </c>
      <c r="G249" s="23" t="s">
        <v>24</v>
      </c>
      <c r="H249" s="23"/>
      <c r="I249" s="20" t="s">
        <v>25</v>
      </c>
      <c r="J249" s="20" t="s">
        <v>51</v>
      </c>
      <c r="K249" s="20" t="s">
        <v>25</v>
      </c>
      <c r="L249" s="20" t="s">
        <v>52</v>
      </c>
      <c r="M249" s="20" t="s">
        <v>56</v>
      </c>
      <c r="N249" s="24" t="s">
        <v>661</v>
      </c>
      <c r="O249" s="141"/>
      <c r="P249" s="25"/>
      <c r="Q249" s="131"/>
      <c r="R249" s="51"/>
      <c r="S249" s="51"/>
      <c r="T249" s="51"/>
      <c r="U249" s="8"/>
      <c r="V249" s="8"/>
      <c r="W249" s="8"/>
      <c r="X249" s="8"/>
      <c r="Y249" s="8"/>
      <c r="Z249" s="8"/>
      <c r="AA249" s="8"/>
      <c r="AB249" s="8"/>
      <c r="AC249" s="8"/>
      <c r="AD249" s="8"/>
      <c r="AE249" s="8"/>
      <c r="AF249" s="8"/>
      <c r="AG249" s="8"/>
      <c r="AH249" s="8"/>
      <c r="AI249" s="8"/>
      <c r="AJ249" s="8"/>
      <c r="AK249" s="8"/>
      <c r="AL249" s="8"/>
      <c r="AM249" s="8"/>
      <c r="AN249" s="8"/>
      <c r="AO249" s="8"/>
      <c r="AP249" s="8"/>
    </row>
    <row r="250" spans="1:42" s="49" customFormat="1" ht="30" x14ac:dyDescent="0.25">
      <c r="A250" s="83" t="s">
        <v>699</v>
      </c>
      <c r="B250" s="140" t="s">
        <v>700</v>
      </c>
      <c r="C250" s="24">
        <v>45312100</v>
      </c>
      <c r="D250" s="22"/>
      <c r="E250" s="38"/>
      <c r="F250" s="22">
        <v>40000</v>
      </c>
      <c r="G250" s="23" t="s">
        <v>24</v>
      </c>
      <c r="H250" s="23"/>
      <c r="I250" s="20" t="s">
        <v>25</v>
      </c>
      <c r="J250" s="20" t="s">
        <v>51</v>
      </c>
      <c r="K250" s="20" t="s">
        <v>25</v>
      </c>
      <c r="L250" s="20" t="s">
        <v>52</v>
      </c>
      <c r="M250" s="20" t="s">
        <v>236</v>
      </c>
      <c r="N250" s="24"/>
      <c r="O250" s="141"/>
      <c r="P250" s="25"/>
      <c r="Q250" s="131"/>
      <c r="R250" s="51"/>
      <c r="S250" s="51"/>
      <c r="T250" s="51"/>
      <c r="U250" s="8"/>
      <c r="V250" s="8"/>
      <c r="W250" s="8"/>
      <c r="X250" s="8"/>
      <c r="Y250" s="8"/>
      <c r="Z250" s="8"/>
      <c r="AA250" s="8"/>
      <c r="AB250" s="8"/>
      <c r="AC250" s="8"/>
      <c r="AD250" s="8"/>
      <c r="AE250" s="8"/>
      <c r="AF250" s="8"/>
      <c r="AG250" s="8"/>
      <c r="AH250" s="8"/>
      <c r="AI250" s="8"/>
      <c r="AJ250" s="8"/>
      <c r="AK250" s="8"/>
      <c r="AL250" s="8"/>
      <c r="AM250" s="8"/>
      <c r="AN250" s="8"/>
      <c r="AO250" s="8"/>
      <c r="AP250" s="8"/>
    </row>
    <row r="251" spans="1:42" s="49" customFormat="1" ht="30" x14ac:dyDescent="0.25">
      <c r="A251" s="17" t="s">
        <v>701</v>
      </c>
      <c r="B251" s="140" t="s">
        <v>702</v>
      </c>
      <c r="C251" s="24" t="s">
        <v>703</v>
      </c>
      <c r="D251" s="22">
        <v>190000</v>
      </c>
      <c r="E251" s="22">
        <f>D251/7.5345</f>
        <v>25217.333598778951</v>
      </c>
      <c r="F251" s="22">
        <v>25500</v>
      </c>
      <c r="G251" s="23" t="s">
        <v>24</v>
      </c>
      <c r="H251" s="23"/>
      <c r="I251" s="20" t="s">
        <v>25</v>
      </c>
      <c r="J251" s="20" t="s">
        <v>51</v>
      </c>
      <c r="K251" s="20" t="s">
        <v>25</v>
      </c>
      <c r="L251" s="20" t="s">
        <v>27</v>
      </c>
      <c r="M251" s="20" t="s">
        <v>56</v>
      </c>
      <c r="N251" s="24"/>
      <c r="O251" s="25"/>
      <c r="P251" s="25"/>
      <c r="Q251" s="131"/>
      <c r="R251" s="51"/>
      <c r="S251" s="51"/>
      <c r="T251" s="51"/>
      <c r="U251" s="8"/>
      <c r="V251" s="8"/>
      <c r="W251" s="8"/>
      <c r="X251" s="8"/>
      <c r="Y251" s="8"/>
      <c r="Z251" s="8"/>
      <c r="AA251" s="8"/>
      <c r="AB251" s="8"/>
      <c r="AC251" s="8"/>
      <c r="AD251" s="8"/>
      <c r="AE251" s="8"/>
      <c r="AF251" s="8"/>
      <c r="AG251" s="8"/>
      <c r="AH251" s="8"/>
      <c r="AI251" s="8"/>
      <c r="AJ251" s="8"/>
      <c r="AK251" s="8"/>
      <c r="AL251" s="8"/>
      <c r="AM251" s="8"/>
      <c r="AN251" s="8"/>
      <c r="AO251" s="8"/>
      <c r="AP251" s="8"/>
    </row>
    <row r="252" spans="1:42" s="49" customFormat="1" ht="30" x14ac:dyDescent="0.25">
      <c r="A252" s="17" t="s">
        <v>704</v>
      </c>
      <c r="B252" s="140" t="s">
        <v>705</v>
      </c>
      <c r="C252" s="24" t="s">
        <v>706</v>
      </c>
      <c r="D252" s="22"/>
      <c r="E252" s="22"/>
      <c r="F252" s="22">
        <v>15000</v>
      </c>
      <c r="G252" s="23" t="s">
        <v>24</v>
      </c>
      <c r="H252" s="23"/>
      <c r="I252" s="20" t="s">
        <v>25</v>
      </c>
      <c r="J252" s="20" t="s">
        <v>51</v>
      </c>
      <c r="K252" s="20" t="s">
        <v>25</v>
      </c>
      <c r="L252" s="20" t="s">
        <v>40</v>
      </c>
      <c r="M252" s="20" t="s">
        <v>707</v>
      </c>
      <c r="N252" s="24"/>
      <c r="O252" s="30"/>
      <c r="P252" s="30"/>
      <c r="Q252" s="131"/>
      <c r="R252" s="51"/>
      <c r="S252" s="51"/>
      <c r="T252" s="51"/>
      <c r="U252" s="8"/>
      <c r="V252" s="8"/>
      <c r="W252" s="8"/>
      <c r="X252" s="8"/>
      <c r="Y252" s="8"/>
      <c r="Z252" s="8"/>
      <c r="AA252" s="8"/>
      <c r="AB252" s="8"/>
      <c r="AC252" s="8"/>
      <c r="AD252" s="8"/>
      <c r="AE252" s="8"/>
      <c r="AF252" s="8"/>
      <c r="AG252" s="8"/>
      <c r="AH252" s="8"/>
      <c r="AI252" s="8"/>
      <c r="AJ252" s="8"/>
      <c r="AK252" s="8"/>
      <c r="AL252" s="8"/>
      <c r="AM252" s="8"/>
      <c r="AN252" s="8"/>
      <c r="AO252" s="8"/>
      <c r="AP252" s="8"/>
    </row>
    <row r="253" spans="1:42" s="78" customFormat="1" ht="46.5" customHeight="1" x14ac:dyDescent="0.25">
      <c r="A253" s="98" t="s">
        <v>708</v>
      </c>
      <c r="B253" s="99"/>
      <c r="C253" s="99"/>
      <c r="D253" s="99"/>
      <c r="E253" s="99"/>
      <c r="F253" s="45"/>
      <c r="G253" s="99"/>
      <c r="H253" s="99"/>
      <c r="I253" s="99"/>
      <c r="J253" s="99"/>
      <c r="K253" s="99"/>
      <c r="L253" s="99"/>
      <c r="M253" s="99"/>
      <c r="N253" s="99"/>
      <c r="O253" s="100"/>
      <c r="P253" s="99"/>
      <c r="Q253" s="99"/>
      <c r="R253" s="99"/>
      <c r="S253" s="99"/>
      <c r="T253" s="99"/>
      <c r="U253" s="8"/>
      <c r="V253" s="8"/>
      <c r="W253" s="8"/>
      <c r="X253" s="8"/>
      <c r="Y253" s="8"/>
      <c r="Z253" s="8"/>
      <c r="AA253" s="8"/>
      <c r="AB253" s="8"/>
      <c r="AC253" s="8"/>
      <c r="AD253" s="8"/>
      <c r="AE253" s="8"/>
      <c r="AF253" s="8"/>
      <c r="AG253" s="8"/>
      <c r="AH253" s="8"/>
      <c r="AI253" s="8"/>
      <c r="AJ253" s="8"/>
      <c r="AK253" s="8"/>
      <c r="AL253" s="8"/>
      <c r="AM253" s="8"/>
      <c r="AN253" s="8"/>
      <c r="AO253" s="8"/>
      <c r="AP253" s="8"/>
    </row>
    <row r="254" spans="1:42" hidden="1" x14ac:dyDescent="0.25">
      <c r="A254" s="182" t="s">
        <v>709</v>
      </c>
      <c r="B254" s="183" t="s">
        <v>710</v>
      </c>
      <c r="C254" s="184" t="s">
        <v>711</v>
      </c>
      <c r="D254" s="94">
        <v>400000</v>
      </c>
      <c r="E254" s="93">
        <f>D254/7.5345</f>
        <v>53089.123365850421</v>
      </c>
      <c r="F254" s="93">
        <f>ROUND(E254,0)</f>
        <v>53089</v>
      </c>
      <c r="G254" s="91" t="s">
        <v>37</v>
      </c>
      <c r="H254" s="183"/>
      <c r="I254" s="185" t="s">
        <v>25</v>
      </c>
      <c r="J254" s="185" t="s">
        <v>51</v>
      </c>
      <c r="K254" s="186" t="s">
        <v>25</v>
      </c>
      <c r="L254" s="186" t="s">
        <v>52</v>
      </c>
      <c r="M254" s="186" t="s">
        <v>507</v>
      </c>
      <c r="N254" s="24" t="s">
        <v>712</v>
      </c>
      <c r="O254" s="20" t="s">
        <v>713</v>
      </c>
      <c r="P254" s="20"/>
      <c r="U254" s="8"/>
      <c r="V254" s="8"/>
      <c r="W254" s="8"/>
      <c r="X254" s="8"/>
      <c r="Y254" s="8"/>
      <c r="Z254" s="8"/>
      <c r="AA254" s="8"/>
      <c r="AB254" s="8"/>
      <c r="AC254" s="8"/>
      <c r="AD254" s="8"/>
      <c r="AE254" s="8"/>
      <c r="AF254" s="8"/>
      <c r="AG254" s="8"/>
      <c r="AH254" s="8"/>
      <c r="AI254" s="8"/>
      <c r="AJ254" s="8"/>
      <c r="AK254" s="8"/>
      <c r="AL254" s="8"/>
      <c r="AM254" s="8"/>
      <c r="AN254" s="8"/>
      <c r="AO254" s="8"/>
      <c r="AP254" s="8"/>
    </row>
  </sheetData>
  <autoFilter ref="A2:P254"/>
  <mergeCells count="1">
    <mergeCell ref="A1:P1"/>
  </mergeCells>
  <dataValidations count="10">
    <dataValidation type="list" showInputMessage="1" showErrorMessage="1" promptTitle="Vrsta postupka" prompt="Je obavezan podatak_x000a_" sqref="G81 G2 H55:H57 H137 H96 G114 H183:H196 G71:G72 G87:G95 G74:H74 G198:G200 G4:G5 H157 G154:G155 H200:H201 G100:G102 H203:H209 G165:G166 H167 G60:G63 G105:G109 H211:H213 H175:H181 G116 G159:G163 G7:G17 G65:G69 G120:G124 G97:G98 H215:H216 G126:G137 G76:G79 G172 G174 H173 G19:G58 G118 G83:G85 G139:G152">
      <formula1>POSTUPCI</formula1>
    </dataValidation>
    <dataValidation allowBlank="1" showInputMessage="1" showErrorMessage="1" promptTitle="Evidencijski broj nabave" prompt="Je obavezan podatak_x000a_" sqref="B55:B57 B157 A162:A163 A74:B74 A154:A155 B167 A197:A199 B198:B201 A100:A114 B175:B196 A175:A179 A60:A63 C195:C196 A193:A194 C209 A44:A58 A65:A69 A182:A189 A202:A218 A173:B173 A19:A41 A81:A98 A139:A147 A126:A137 A118:A124 A225:A227 A71:A74 A76:A79 A116 A7:A13 A165:A166 A222 A4:A5 A15:A17 A253 A2"/>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G96 D2 E162 F114 E254:F254 D4:F5 D74:F74 E157:F157 E221:F221 F87:F93 D116:F116 F126 E198:F201 F166 D168:E168 D76:F79 F20:F21 D154:F155 D163:E166 E167 F173:F175 E173:E190 D60:F63 F177:F179 E251:F252 E203:E209 E193:E196 F193 T7:T17 E211:E213 F31:F40 E191:F192 D15:F17 D71:E72 F72 D54:F58 D19:E25 E26:F28 F161 E82:E114 T19:T46 F8:F9 E228:F228 F11:F14 D7:E14 F44:F48 D159:E161 D81:E81 D65:F69 F52 F95:F108 G215 F205 E229:E247 F182 F248:F250 F120:F124 D126:E133 F128:F133 E137:F137 D134:F136 E146:F152 D172:F172 D174 F170 F219:F220 E215:F216 D146:D147 E29:E53 D28:D53 F185:F188 F50 D118:E124 F118 F84:F85 D139:F145">
      <formula1>100</formula1>
    </dataValidation>
    <dataValidation type="list" allowBlank="1" showInputMessage="1" showErrorMessage="1" sqref="H81 H2 H74 H58 H114 H100:H102 H94:H95 H76:H79 H159:H160 H71 H105:H106 H168 H4:H5 H154:H155 H152 H163:H166 H174 H60:H63 H27:H45 H126:H133 H26:I26 H24:I24 H109 I46:I47 H19:H23 H25 H7:H17 H48:H54 H65:H69 H248:H252 H172 H170 H219:H220 H139:H149">
      <formula1>REZIM</formula1>
    </dataValidation>
    <dataValidation type="list" allowBlank="1" showInputMessage="1" showErrorMessage="1" promptTitle="Predmet podijeljen una grupe" prompt="je obavezan podatak" sqref="I81 I2 I74:J74 I114 I100:I102 I71:I72 I94:I96 I105:I106 H161:H162 I168 I203:J209 I4:I5 I157:J157 I25 H150:H151 I167:J167 I200:J201 I159:I166 J212:J213 I60:I63 I154:I155 J175:J179 H116:I116 I109 H72 H57:I57 I191:J196 H118:I124 I19:I23 I7:I17 I48:I58 I65:I69 I215:J216 H182:J182 J184:J189 I183:I190 I126:I133 I137:J137 I76:I79 H134:I136 I172:I181 J173 I211:I213 I27:I45 I139:I152">
      <formula1>DANE</formula1>
    </dataValidation>
    <dataValidation type="list" allowBlank="1" showInputMessage="1" showErrorMessage="1" promptTitle="Ugovor/OS/Narudžbenica" prompt="je obavezan podatak" sqref="J2:K2 J81:K81 K137 J114 K172:K173 J71:K72 K254 J168:K168 A167 J183:K183 J74:K74 K203:K209 G167:G168 J28:J57 F162 K157 J4:K5 F71 J190:K190 J7:K17 J116:K116 J100:J102 G164 K200:K201 J211 K167:L167 L203:L204 K211:K213 J154:K155 F109 J106 J57:K58 J118:K124 F22:F25 K191:K196 F29 J180:J181 J19:K27 K52:K54 J159:K166 J65:K69 K29:K50 J94:J98 K100:K114 J60:K63 K229:K247 K175:K182 K184:K189 J76:K79 J126:K136 J172 J174 K215:K216 K82:K98 J139:K152">
      <formula1>UON</formula1>
    </dataValidation>
    <dataValidation allowBlank="1" showInputMessage="1" showErrorMessage="1" promptTitle="Planirani početak postupka" prompt="je obavezan podatak za postupke javne nabave" sqref="L2 L74 L4:L5 K51 L173:L178 L254 L60:L63 L29:L58 L157 L19:L27 L116 L168 L223:L224 L211:L213 L191:L193 L94:L114 L183 L71:L72 K174 K28:L28 L118:L124 L154:L155 L7:L17 L159:L165 L65:L69 L215:L216 L126:L137 L180:L181 L187 L76:L79 L228:L252 K172:L172 L170 L219:L220 L81:L82 L139:L152"/>
    <dataValidation allowBlank="1" showInputMessage="1" showErrorMessage="1" promptTitle="Planirano trajanje ugovora/OS" prompt="je obavezan podatak za postupke javne nabave" sqref="M2 P2:T2 R59:T61 R70:T70 R80:T81 R75:T78 N56:N57 R64:T64 N16:N17 O39 M96:N96 P94:Q95 M74 P74 R153:T162 M4:M5 M157:N157 P4:P5 M81:M82 M120:N124 M200:N201 M203:M209 P162:Q168 N107:N108 P116 M154:M155 M94:M95 R210:T213 R125:T131 P42:P45 P7:S17 M71:M72 P57 P71:Q72 M44:N45 P19:P27 N191 R138:T148 M7:M17 M60:M63 P29:P40 Q19:S46 P100:Q114 F159:F160 P48:T53 M46:M58 M65:M69 P65:Q69 R94:T94 P97:P98 Q97:Q99 M100:M114 M215:M216 M228:M247 M211:M213 P126:Q136 P118:P124 P76:Q79 N134:N136 M126:M137 R169:T173 M172:M196 P60:Q63 M159:M168 P159:P161 M19:M43 M116:N116 M118:N118 P81:Q83 M76:M79 P139:Q148 M139:M152"/>
    <dataValidation allowBlank="1" showInputMessage="1" showErrorMessage="1" promptTitle="CPV" prompt="Je obavezan podatak" sqref="C81 C2 C116 C4 C74 C19:C21 C71:C72 C168 C154:C155 C60 C65:C67 C57 C118:C124 C62:C63 C7:C17 C159:C166 C126:C137 C76:C79 C32:C49 C139:C147"/>
    <dataValidation type="textLength" allowBlank="1" showInputMessage="1" showErrorMessage="1" errorTitle="Broj znakova" error="Predmet nabave je obavezan podatak i može sadržavati najviše 200 znakova" promptTitle="Predmet nabave" prompt="je obavezan podatak_x000a__x000a_" sqref="A64 B81 B2 B74 B4 B96:C96 B71:B72 B168 B29:B49 B154:B155 B76:B79 B65:B67 B57 B19:B25 B60:B63 B118:B124 B7:B17 B159:B166 B126:B137 B116 B139:B147 A117 A115 A169 A156 A158 A6 A3 A171 A125 A153 A138 A80 A75 A70 A59 A18">
      <formula1>2</formula1>
      <formula2>200</formula2>
    </dataValidation>
  </dataValidations>
  <hyperlinks>
    <hyperlink ref="A126" location="'17 2022 MV'!A1" display="17/2022 MV"/>
    <hyperlink ref="B14" location="'148 2022 JN'!A1" display="Pribor za jelo"/>
    <hyperlink ref="D36" location="'09 2022 VV'!A1" display="'09 2022 VV'!A1"/>
    <hyperlink ref="D37" location="'09 2022 VV'!A1" display="'09 2022 VV'!A1"/>
    <hyperlink ref="D38" location="'09 2022 VV'!A1" display="'09 2022 VV'!A1"/>
    <hyperlink ref="D32" location="'09 2022 VV'!A1" display="'09 2022 VV'!A1"/>
    <hyperlink ref="D33" location="'09 2022 VV'!A1" display="'09 2022 VV'!A1"/>
    <hyperlink ref="D34" location="'09 2022 VV'!A1" display="'09 2022 VV'!A1"/>
    <hyperlink ref="D35" location="'09 2022 VV'!A1" display="'09 2022 VV'!A1"/>
  </hyperlinks>
  <pageMargins left="0.7" right="0.7" top="0.75" bottom="0.75" header="0.3" footer="0.3"/>
  <pageSetup paperSize="8" scale="6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 Izmjena</vt:lpstr>
      <vt:lpstr>'2. Izmjena'!Print_Area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Slobodić</dc:creator>
  <cp:lastModifiedBy>Josip Slobodić</cp:lastModifiedBy>
  <dcterms:created xsi:type="dcterms:W3CDTF">2025-06-18T15:45:40Z</dcterms:created>
  <dcterms:modified xsi:type="dcterms:W3CDTF">2025-06-18T15:46:29Z</dcterms:modified>
</cp:coreProperties>
</file>